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PERVINCULOS\SAN JERONIMO COYULA\RECOMENDACIONES\"/>
    </mc:Choice>
  </mc:AlternateContent>
  <bookViews>
    <workbookView xWindow="240" yWindow="90" windowWidth="15480" windowHeight="8580"/>
  </bookViews>
  <sheets>
    <sheet name="OBSERV.PARTICIPACIONES" sheetId="1" r:id="rId1"/>
  </sheets>
  <calcPr calcId="171027"/>
</workbook>
</file>

<file path=xl/calcChain.xml><?xml version="1.0" encoding="utf-8"?>
<calcChain xmlns="http://schemas.openxmlformats.org/spreadsheetml/2006/main">
  <c r="E19" i="1" l="1"/>
  <c r="E832" i="1"/>
  <c r="E695" i="1"/>
  <c r="E678" i="1"/>
  <c r="E651" i="1"/>
  <c r="E609" i="1"/>
  <c r="E566" i="1"/>
  <c r="E502" i="1"/>
  <c r="E484" i="1"/>
  <c r="E422" i="1"/>
  <c r="E312" i="1"/>
  <c r="E283" i="1"/>
  <c r="E263" i="1"/>
  <c r="E235" i="1"/>
  <c r="E192" i="1"/>
  <c r="E171" i="1"/>
  <c r="E154" i="1"/>
  <c r="E129" i="1"/>
  <c r="E76" i="1"/>
  <c r="E54" i="1"/>
  <c r="E38" i="1"/>
  <c r="E811" i="1"/>
  <c r="E810" i="1"/>
  <c r="E807" i="1"/>
  <c r="E812" i="1" s="1"/>
  <c r="E790" i="1"/>
  <c r="E789" i="1"/>
  <c r="E785" i="1"/>
  <c r="E784" i="1"/>
  <c r="E791" i="1" s="1"/>
  <c r="E763" i="1"/>
  <c r="E740" i="1"/>
  <c r="E745" i="1" s="1"/>
  <c r="E716" i="1"/>
  <c r="E717" i="1" s="1"/>
  <c r="E630" i="1" l="1"/>
  <c r="E632" i="1" s="1"/>
  <c r="E586" i="1"/>
  <c r="E587" i="1" s="1"/>
  <c r="E520" i="1"/>
  <c r="E544" i="1"/>
  <c r="E543" i="1"/>
  <c r="E546" i="1" s="1"/>
  <c r="E457" i="1"/>
  <c r="E458" i="1" s="1"/>
  <c r="E438" i="1"/>
  <c r="E439" i="1" s="1"/>
  <c r="E392" i="1"/>
  <c r="E397" i="1" s="1"/>
  <c r="E372" i="1"/>
  <c r="E375" i="1" s="1"/>
  <c r="E353" i="1"/>
  <c r="E352" i="1"/>
  <c r="E330" i="1"/>
  <c r="E336" i="1" s="1"/>
  <c r="E214" i="1"/>
  <c r="E213" i="1"/>
  <c r="E212" i="1"/>
  <c r="E101" i="1"/>
  <c r="E108" i="1" s="1"/>
  <c r="E217" i="1" l="1"/>
  <c r="E354" i="1"/>
  <c r="E833" i="1" s="1"/>
</calcChain>
</file>

<file path=xl/sharedStrings.xml><?xml version="1.0" encoding="utf-8"?>
<sst xmlns="http://schemas.openxmlformats.org/spreadsheetml/2006/main" count="919" uniqueCount="267">
  <si>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</si>
  <si>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</si>
  <si>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</si>
  <si>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</si>
  <si>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</si>
  <si>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</si>
  <si>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</si>
  <si>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</si>
  <si>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</si>
  <si>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</si>
  <si>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</si>
  <si>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>ABOGADA MARIA BRENDA LORENZINI MERLO</t>
  </si>
  <si>
    <t>PARTICIPACIONES</t>
  </si>
  <si>
    <t>JUNTA AUXILIAR SAN JERONIMO COYULA</t>
  </si>
  <si>
    <t>DEL 15 DE MAYO AL 31 DICIEMBRE DE 2014</t>
  </si>
  <si>
    <t>Recibo por $2000 Luisa Karina Tlapanco Moreno</t>
  </si>
  <si>
    <t>Presentar factura del hospital</t>
  </si>
  <si>
    <t>Felipe Cisneros Diaz Factura 31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</si>
  <si>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Planes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recibe..</t>
  </si>
  <si>
    <t>Operadora KFC Factura 5256</t>
  </si>
  <si>
    <t>Justificar consumo</t>
  </si>
  <si>
    <t>MAYO</t>
  </si>
  <si>
    <t>Manuel Francisco Arzapalo Galeazzi Factura 777A</t>
  </si>
  <si>
    <t>Nomina Segunda quincena de mayo Secretaria de Presidencia, Notificador, Bibliotecaria, Auxiliar de oficina</t>
  </si>
  <si>
    <t>Corregir la suma de subsidio al empleo</t>
  </si>
  <si>
    <t>Nomina Segunda quincena de mayo Presidente auxiliar, propietaio de gobernacion, , propietario de salud, propietario de obras, propietario de educacion</t>
  </si>
  <si>
    <t>JUNIO</t>
  </si>
  <si>
    <t>Recibo por $1000 Victoria Zepeda Lopez</t>
  </si>
  <si>
    <t>Recibo por $900 Tomas Blas Olmedo</t>
  </si>
  <si>
    <t>Recibo por $1000 Josefina Burgos Ochoa</t>
  </si>
  <si>
    <t xml:space="preserve">Presentar factura </t>
  </si>
  <si>
    <t>Bodega Cruz Azul del Centro Factura 11130</t>
  </si>
  <si>
    <t>Arturo Gonzalez Rosas Factura 99</t>
  </si>
  <si>
    <t>Justificar gasto, presentar fotografias</t>
  </si>
  <si>
    <t>Felipe Cisneros Diaz Factura 38</t>
  </si>
  <si>
    <t>Felipe Cisneros Diaz Factura 37</t>
  </si>
  <si>
    <t>Sitema Operador de los Servicios de Agua Potable y Alcantarillado del municipio de Atlixco</t>
  </si>
  <si>
    <t>Presentar fotografias y el lugar donde se realizo el desasolve</t>
  </si>
  <si>
    <t>Grupo Parisina Facturas 359825, 359830, 359821</t>
  </si>
  <si>
    <t>Justificar gasto</t>
  </si>
  <si>
    <t xml:space="preserve">Recibo por $1200 Ismael Gonzalez Hernandez </t>
  </si>
  <si>
    <t>Nueva Wal Mart de Mexico Factura IBAAL 9633</t>
  </si>
  <si>
    <t>Anselmo Garcia Marquez Factura 2478</t>
  </si>
  <si>
    <t>Factura RFC VEPT661015242</t>
  </si>
  <si>
    <t>Justificar gasto. Solicitar razon social y direccion   del emisor de la factura</t>
  </si>
  <si>
    <t>Nomina segunda quincena Junio Velador 5,6,7,9 estancia del dia</t>
  </si>
  <si>
    <t>Nomina segunda quincena Junio Velador 1,2,3,4,8 ,asistente del presidente</t>
  </si>
  <si>
    <t>Nomina segunda quincena Junio secretaria de Presidencia, notificador, bibliotecaria, auxiliar de oficina</t>
  </si>
  <si>
    <t>Nomina segunda quincena de Junio  Lilia Hernandez Rosas</t>
  </si>
  <si>
    <t>Nomina primera quincena de Junio Presidente auxiliar, propietaio de gobernacion, , propietario de salud, propietario de obras, propietario de educacion</t>
  </si>
  <si>
    <t>Nomina segunda quincena de Junio Presidente auxiliar, propietaio de gobernacion, , propietario de salud, propietario de obras, propietario de educacion</t>
  </si>
  <si>
    <t>Nomina primera quincena Junio Velador 5,6,7,9 estancia del dia</t>
  </si>
  <si>
    <t>Nomina primera quincena Junio Velador 1,2,3,4,8 ,asistente del presidente</t>
  </si>
  <si>
    <t>Nomina primera  quincena Junio secretaria de Presidencia, notificador, bibliotecaria, auxiliar de oficina</t>
  </si>
  <si>
    <t>Nomina primera quincena de Junio  Lilia Hernandez Rosas</t>
  </si>
  <si>
    <t>Jose Alberto Torres Cervantes factura 176</t>
  </si>
  <si>
    <t xml:space="preserve">Recibo por $500 Luisa Gonzalez de Jesus </t>
  </si>
  <si>
    <t xml:space="preserve">Recibo por $1000 Ezequiel Flores Nieto </t>
  </si>
  <si>
    <t xml:space="preserve">Recibo por $1250 Luisa Calixto Valencia </t>
  </si>
  <si>
    <t>Detallar que atencion medica necesito el paciente. Presentar factura.</t>
  </si>
  <si>
    <t>Detallar que atencion medica necesito el paciente. Presentar factura</t>
  </si>
  <si>
    <t>Ferreterias el charrito por compra de 6 laminas</t>
  </si>
  <si>
    <t>Leobardo Garces Ramos Factura 78</t>
  </si>
  <si>
    <t>Presentar acta de defuncion de anahi esoinoza gonzalez, asi como la cart a de peticion de Guadalupe Gonzalez Hernandez</t>
  </si>
  <si>
    <t>Raul Naranjo Guitarrero Factura 266</t>
  </si>
  <si>
    <t>Bodega Cruz azul del centro Factura 11477</t>
  </si>
  <si>
    <t>Recibo por $1000 Oscar Flores Rodriguez</t>
  </si>
  <si>
    <t>Presentar acta de defuncion francisco flores reyes.Se solicita factura de la ayuda que se le dio.</t>
  </si>
  <si>
    <t>Recibo por $1000 Ernestina Flores Magdaleno</t>
  </si>
  <si>
    <t>Gabriela Gomez Guevara Factura 4</t>
  </si>
  <si>
    <t>Justifcar gasto</t>
  </si>
  <si>
    <t>Arturo Gonzalez Rosas Factura 119, 120</t>
  </si>
  <si>
    <t>Cesar Sosa Garcia Facturas a36 y a31</t>
  </si>
  <si>
    <t>Justificar gasto. Preentar fotografias</t>
  </si>
  <si>
    <t>Justificar gasto.</t>
  </si>
  <si>
    <t>Consultoria Corporativa Empresarial Factura 1413, 1412</t>
  </si>
  <si>
    <t>Jorge Antonio Buendia Guillen Factura 269</t>
  </si>
  <si>
    <t>Explicar que tipo de mantenimiento se le dio al automovil</t>
  </si>
  <si>
    <t>Katia Villanueva Rizo Factura 132</t>
  </si>
  <si>
    <t>Quien solicito ellas sillas y lonas. Falta carta de solicitud de peticion y agradecimiento.</t>
  </si>
  <si>
    <t>Constructora Presite Factura 1679</t>
  </si>
  <si>
    <t>Nueva Wal Mart de Mexico Factura IBAAL11064</t>
  </si>
  <si>
    <t>Daniel Ortiz Michimani Factura 106</t>
  </si>
  <si>
    <t>Pizzeria Casa Blanca Fecha 25 julio 2014</t>
  </si>
  <si>
    <t>Alfredo Novoa Diaz Factura 1603</t>
  </si>
  <si>
    <t>Araceli Duran Morales Factura 110</t>
  </si>
  <si>
    <t>Nomina segunda quincena Julio Velador 5,6,7,9,10 estancia del dia</t>
  </si>
  <si>
    <t>Nomina segunda quincena Julio Velador 1,2,3,4,8 ,asistente del presidente</t>
  </si>
  <si>
    <t>Nomina segunda  quincena Julio secretaria de Presidencia, notificador, bibliotecaria, auxiliar de oficina</t>
  </si>
  <si>
    <t>Nomina segunda quincena de Julio Presidente auxiliar, propietaio de gobernacion, , propietario de salud, propietario de obras, propietario de educacion</t>
  </si>
  <si>
    <t>Nomina primera quincena Julio Velador 5,6,7,9,10 estancia del dia</t>
  </si>
  <si>
    <t>Corregir la suma de subsidio al empleo. Falta la firma de Evaristo Reyes Ramirez</t>
  </si>
  <si>
    <t>Nomina primera quincena Julio Velador 1,2,3,4,8 ,asistente del presidente</t>
  </si>
  <si>
    <t>Nomina segunda quincena de Julio  Lilia Hernandez Rosas</t>
  </si>
  <si>
    <t>Nomina primera  quincena Julio secretaria de Presidencia, notificador, bibliotecaria, auxiliar de oficina</t>
  </si>
  <si>
    <t>Nomina primera  quincena de Julio  Lilia Hernandez Rosas</t>
  </si>
  <si>
    <t>Devolucion de dinero, ya que ella ya no trabajo desde Junio en la junta auxiliar</t>
  </si>
  <si>
    <t xml:space="preserve">Devolucion de dinero, ya que ella ya no trabajo desde Junio en la junta auxiliar </t>
  </si>
  <si>
    <t>Devolucion de dinero, ya que ella ya no trabajo en   Junio</t>
  </si>
  <si>
    <t>Devolucion de dinero, ya que ella ya no trabajo en   Junio.</t>
  </si>
  <si>
    <t>Nomina primera  quincena de Julio Presidente auxiliar, propietaio de gobernacion, , propietario de salud, propietario de obras, propietario de educacion</t>
  </si>
  <si>
    <t>AGOSTO</t>
  </si>
  <si>
    <t>Abastecedora de Materiales del Centro Factura 308175</t>
  </si>
  <si>
    <t xml:space="preserve">Recibo por $500 Dolores Clemente Ramos </t>
  </si>
  <si>
    <t>¿Porque se les entrego cantidades distintas a las solicitadas.?</t>
  </si>
  <si>
    <t>Daniel Ortiz Michimani Factura 138 y 140</t>
  </si>
  <si>
    <t>Recibo por $600 Severo Bonilla Lopez</t>
  </si>
  <si>
    <t>Recibo por $500 Crispin Sanchez Gonzalez</t>
  </si>
  <si>
    <t>Recibo por $500 Margarita Gonzalez Flores</t>
  </si>
  <si>
    <t>Arturo Rosas Gonzalez factura 134</t>
  </si>
  <si>
    <t>Tickets autopista Puebla-Atlixco</t>
  </si>
  <si>
    <t>Justificar viaje a Puebla</t>
  </si>
  <si>
    <t>Jose Carlos Rodriguez Lopez Factura 135</t>
  </si>
  <si>
    <t>Durante cuanmto tiempo se ocupo el audio.</t>
  </si>
  <si>
    <t>Gabriela Gomez Guevara Factura 12, 11</t>
  </si>
  <si>
    <t>Fraco Empresarial Fecha 28 agosto</t>
  </si>
  <si>
    <t>Explicar para que se solicito la asesoria juridica. Presentar lista de las personas que recibieron la asesoria o capacitacion.</t>
  </si>
  <si>
    <t>Obras Civiles Da vinci fecha 28 agosto 2014</t>
  </si>
  <si>
    <t>Explicar para que se solicito el servicio de contabilidad. Presentar lista de las personas que recibieron la asesoria o capacitacion.</t>
  </si>
  <si>
    <t>Recibo Telmex 22 agosto</t>
  </si>
  <si>
    <t>Presentar recibo completo</t>
  </si>
  <si>
    <t>Recibo por $125 Alberto Reyes Gonzalez</t>
  </si>
  <si>
    <t>Presentar fotografia</t>
  </si>
  <si>
    <t>Bodega Cruz azul del Centro Factura  12053</t>
  </si>
  <si>
    <t>Justificar viajes a Puebla</t>
  </si>
  <si>
    <t>Tacos Arabes de Puebla 31 AGOSTO 2014</t>
  </si>
  <si>
    <t>Nueva Wal Mart de Mexico Factura IBAAL 2123</t>
  </si>
  <si>
    <t>Presentar lista de las personas que estuvioern en este programa</t>
  </si>
  <si>
    <t>Suministros tecnicos agropuecuarios de cuautla Factura 3683</t>
  </si>
  <si>
    <t>Home Depot Mexico Factura IHGCEE 135569</t>
  </si>
  <si>
    <t>Miguel Angel Martinez Tlapanco Fecha 4 agosto 2018</t>
  </si>
  <si>
    <t>Nomina segunda quincena Agosto Velador 5,6,7,9,10 estancia del dia</t>
  </si>
  <si>
    <t>Nomina segunda  quincena de Agosto  Lilia Hernandez Rosas</t>
  </si>
  <si>
    <t>Nomina primera  quincena Agosto Velador 5,6,7,9,10 estancia del dia</t>
  </si>
  <si>
    <t>Nomina primera   quincena de Agosto  Lilia Hernandez Rosas</t>
  </si>
  <si>
    <t>Nomina segunda quincena Agosto Velador 1,2,3,4,8 ,asistente del presidente</t>
  </si>
  <si>
    <t>Nomina segunda  quincena Agosto secretaria de Presidencia, notificador, bibliotecaria, auxiliar de oficina</t>
  </si>
  <si>
    <t>Nomina segunda  quincena de Agosto Presidente auxiliar, propietaio de gobernacion, , propietario de salud, propietario de obras, propietario de educacion</t>
  </si>
  <si>
    <t>Nomina primera quincena Agosto Velador 1,2,3,4,8 ,asistente del presidente</t>
  </si>
  <si>
    <t>Nomina primera   quincena Agosto secretaria de Presidencia, notificador, bibliotecaria, auxiliar de oficina</t>
  </si>
  <si>
    <t>Nomina primera  quincena de Agosto Presidente auxiliar, propietaio de gobernacion, , propietario de salud, propietario de obras, propietario de educacion</t>
  </si>
  <si>
    <t>SEPTIEMBRE</t>
  </si>
  <si>
    <t>Gabriela Gomez Guevara Factura 24, 25,20</t>
  </si>
  <si>
    <t>Bodega Cruz Azul del Centro Factura 12605, 12694</t>
  </si>
  <si>
    <t>Sandra Michimano Vazquez Factura 257</t>
  </si>
  <si>
    <t>Presentar factura de la ayuda que se le dio</t>
  </si>
  <si>
    <t>Recibo por $1000 Alberta Leocadia Rojas Lopez</t>
  </si>
  <si>
    <t>Recibo por $400 Jaime Leon Tzitzimititla</t>
  </si>
  <si>
    <t>Presentar carta de peticion y agradecimeinto,detallar de que se trato el programa y fotografias. Presentar factura en lo que fueron gastados los viaticos.</t>
  </si>
  <si>
    <t>Recibo por $400 Rocio Olayo Rojas</t>
  </si>
  <si>
    <t>Sistema Operador de los Servicios de Agua Potable y alcantarillado del Municipio de Atlixco, factura 7172</t>
  </si>
  <si>
    <t>Presentar fotografias</t>
  </si>
  <si>
    <t>Noe Nava Texca Factura a26</t>
  </si>
  <si>
    <t>Gabriela Gomez Guevara  Factura 22</t>
  </si>
  <si>
    <t>Obras Civiles Da Vinci Fecha 19 septiembre 2014</t>
  </si>
  <si>
    <t>Arturo Gonzalez Rosas Factura 152,153</t>
  </si>
  <si>
    <t xml:space="preserve">Telefonos de Mexico </t>
  </si>
  <si>
    <t>Presentar recibo</t>
  </si>
  <si>
    <t>OCTUBRE</t>
  </si>
  <si>
    <t>Gabriela Gomez Guevara  Factura 44</t>
  </si>
  <si>
    <t>Daniel Ortiz Michimani Factura 244, Gabriela Gomez Guevara Factura 46,45</t>
  </si>
  <si>
    <t>Recibo por $1200 Juana C. Hernandez Ortiz</t>
  </si>
  <si>
    <t>Bodega Cruz azul del Centro Factura 13413</t>
  </si>
  <si>
    <t>Daniel Ortiz Michimani Factura 215, Gabriela Gomez Guevara factura 19, 18</t>
  </si>
  <si>
    <t xml:space="preserve">Recibo por $500 Lauro de Jesus Gonzalez </t>
  </si>
  <si>
    <t>Presentar carta invitacion al torneo. Presentar bitacora y facturas de viaje a la ciudad de mexico</t>
  </si>
  <si>
    <t>Jerzy Israel Sonora Gastaldi Factura 49</t>
  </si>
  <si>
    <t>Jerzy Israel Sonora Gastaldi Factura 48</t>
  </si>
  <si>
    <t>Nueva Wal Mart de Mexico Factura IBAAL 14651</t>
  </si>
  <si>
    <t>Detallar de que fue el reconocimiento, asi como la lsita de las personas a las que se les entrego el reconocimiento</t>
  </si>
  <si>
    <t>Nueva Wal Mart de Mexico Factura IBAAL 15703</t>
  </si>
  <si>
    <t>Explicar por que se hizo tanta compra de Jugos</t>
  </si>
  <si>
    <t>Recibo por $382 Paula Aparicio Tepepa</t>
  </si>
  <si>
    <t>Detallar que se compro. Presentar factura</t>
  </si>
  <si>
    <t>Pizeria Casa Blanca Fecha 29 octubre 2014</t>
  </si>
  <si>
    <t>Detallar cuantas personas asisitieron y sus nombres</t>
  </si>
  <si>
    <t>Alfredo Novoa Diaz Factura 2301</t>
  </si>
  <si>
    <t>Detallar cuantas personas asisitieron y sus nombres. Este tipo de reuniones tratar de realizarlas en la presidencia auxiliar.</t>
  </si>
  <si>
    <t>NOVIEMBRE</t>
  </si>
  <si>
    <t>Recibo por $600 Magdaleno Calyeca Reyes</t>
  </si>
  <si>
    <t>Presentar factura</t>
  </si>
  <si>
    <t>Materiales Corpus de Atlixco Factura 2696</t>
  </si>
  <si>
    <t>Daniel Ortiz Michimani  Apoyo a primaria, Gabriela Gomez Guevara Factura 56</t>
  </si>
  <si>
    <t>Gabriela Gomez Guevara Factura 57, Daniel Ortiz Michimani por $7000.07-Presentar factura legible</t>
  </si>
  <si>
    <t>Recibo por $200  Jaime Leon Tztzimititla</t>
  </si>
  <si>
    <t>Detallar quien solicito el apoyo al programa y en que conssitio. Presentar fotorgrafias.</t>
  </si>
  <si>
    <t>Recibo por $2400  Constantino Rojas Aguilar</t>
  </si>
  <si>
    <t>Presentar factura y credencial oficial del representante de la banda de musica.</t>
  </si>
  <si>
    <t>Construccion e iluminacion Elias Factura 12367</t>
  </si>
  <si>
    <t>Presentar fotografias y lista de los lugares donde fueron colocados</t>
  </si>
  <si>
    <t>Tickets autopista Atlixco</t>
  </si>
  <si>
    <t>Gabriela Gomez Guevara Factura 49</t>
  </si>
  <si>
    <t>Conexiones y tubos Angelopolis Factura 410, Gabriela Gomez Guevara Factura  47</t>
  </si>
  <si>
    <t>¿Qué tipo de trabajo se realizo y porque motivo?</t>
  </si>
  <si>
    <t>David Guerrero Vazquez 2 Factura  por mantenimiento a presidencia, Blanca Celia Torres e hijos Factura 489</t>
  </si>
  <si>
    <t>EL&amp;A asociados Factura 44</t>
  </si>
  <si>
    <t>Detallar Que tipo de servicio de contabilidad realizo.</t>
  </si>
  <si>
    <t>Recibo Telmex Octubre</t>
  </si>
  <si>
    <t>Sistema Operador de Los serviciso de agua potable y alcantarillado del municipio de atlixco</t>
  </si>
  <si>
    <t>Presentar fotografias.</t>
  </si>
  <si>
    <t>Recibo por $140 , $150,$293,$130  Paula Aparicio Tepepa</t>
  </si>
  <si>
    <t>Pizerria Casa Blanca por $614.80 y $348</t>
  </si>
  <si>
    <t>DICIEMBRE</t>
  </si>
  <si>
    <t>Contrato de autobus por $1000 por apoyo a escuela</t>
  </si>
  <si>
    <t>Presentar credencia l oficial del responsable de la empresa.Presentar factura.</t>
  </si>
  <si>
    <t>Ferreterias el charrito por $2647.92</t>
  </si>
  <si>
    <t>Tickets Autopista Atlixco Puebla</t>
  </si>
  <si>
    <t xml:space="preserve"> Recibo por $1500 Maria del Rocio Rojas Moranchel</t>
  </si>
  <si>
    <t>Nueva Wal Mart de Mexcio Factura IBAAL 18798</t>
  </si>
  <si>
    <t>Especificar cuantos kilos de jitomate se compraron. Se necesita factura</t>
  </si>
  <si>
    <t>Nueva Wal Mart de Mexcio Factura IBAAL 18417, IBAAL 18421, IBAAL 19090</t>
  </si>
  <si>
    <t>Presentar fotografias del evento</t>
  </si>
  <si>
    <t>La gran Bodega Factura 34614, 34629, 34630</t>
  </si>
  <si>
    <t>Tiendas Soriana Factura 37340</t>
  </si>
  <si>
    <t>Restauarntes Toks -conviio fin de año</t>
  </si>
  <si>
    <t>Presentar fotografias asi como lista de personas que asistieron al convivio</t>
  </si>
  <si>
    <t>Recibo Telmex Noviembre</t>
  </si>
  <si>
    <t>Servicio Axocopan Factura B2930</t>
  </si>
  <si>
    <t>Explicar porque se cargo diesel</t>
  </si>
  <si>
    <t xml:space="preserve">                                        HOJA: 1 DE 38</t>
  </si>
  <si>
    <t xml:space="preserve">                                        HOJA: 2 DE 38</t>
  </si>
  <si>
    <t xml:space="preserve">                                        HOJA: 3 DE 38</t>
  </si>
  <si>
    <t xml:space="preserve">                                        HOJA: 4 DE 38</t>
  </si>
  <si>
    <t xml:space="preserve">                                        HOJA: 5 DE 38</t>
  </si>
  <si>
    <t xml:space="preserve">                                        HOJA: 6 DE 38</t>
  </si>
  <si>
    <t xml:space="preserve">                                        HOJA: 7 DE 38</t>
  </si>
  <si>
    <t xml:space="preserve">                                        HOJA: 8 DE 38</t>
  </si>
  <si>
    <t xml:space="preserve">                                        HOJA: 9 DE 38</t>
  </si>
  <si>
    <t xml:space="preserve">                                        HOJA: 10 DE 38</t>
  </si>
  <si>
    <t xml:space="preserve">                                        HOJA: 11 DE 38</t>
  </si>
  <si>
    <t xml:space="preserve">                                        HOJA: 12 DE 38</t>
  </si>
  <si>
    <t xml:space="preserve">                                        HOJA: 13 DE 38</t>
  </si>
  <si>
    <t xml:space="preserve">                                        HOJA: 14 DE 38</t>
  </si>
  <si>
    <t xml:space="preserve">                                        HOJA: 15 DE 38</t>
  </si>
  <si>
    <t xml:space="preserve">                                        HOJA: 16 DE 38</t>
  </si>
  <si>
    <t xml:space="preserve">                                        HOJA: 17 DE 38</t>
  </si>
  <si>
    <t xml:space="preserve">                                        HOJA: 18 DE 38</t>
  </si>
  <si>
    <t xml:space="preserve">                                        HOJA: 19 DE 38</t>
  </si>
  <si>
    <t xml:space="preserve">                                        HOJA: 20 DE 38</t>
  </si>
  <si>
    <t xml:space="preserve">                                        HOJA: 21 DE 38</t>
  </si>
  <si>
    <t xml:space="preserve">                                        HOJA: 22 DE 38</t>
  </si>
  <si>
    <t xml:space="preserve">                                        HOJA: 23 DE 38</t>
  </si>
  <si>
    <t xml:space="preserve">                                        HOJA: 24 DE 38</t>
  </si>
  <si>
    <t xml:space="preserve">                                        HOJA: 25 DE 38</t>
  </si>
  <si>
    <t xml:space="preserve">                                        HOJA: 26 DE 38</t>
  </si>
  <si>
    <t xml:space="preserve">                                        HOJA: 27 DE 38</t>
  </si>
  <si>
    <t xml:space="preserve">                                        HOJA: 28 DE 38</t>
  </si>
  <si>
    <t xml:space="preserve">                                        HOJA: 29 DE 38</t>
  </si>
  <si>
    <t xml:space="preserve">                                        HOJA: 30 DE 38</t>
  </si>
  <si>
    <t xml:space="preserve">                                        HOJA: 31 DE 38</t>
  </si>
  <si>
    <t xml:space="preserve">                                        HOJA: 32 DE 38</t>
  </si>
  <si>
    <t xml:space="preserve">                                        HOJA: 33 DE 38</t>
  </si>
  <si>
    <t xml:space="preserve">                                        HOJA: 34 DE 38</t>
  </si>
  <si>
    <t xml:space="preserve">                                        HOJA: 35 DE 38</t>
  </si>
  <si>
    <t xml:space="preserve">                                        HOJA: 36 DE 38</t>
  </si>
  <si>
    <t xml:space="preserve">                                        HOJA: 37 DE 38</t>
  </si>
  <si>
    <t xml:space="preserve">                                        HOJA: 38 DE 38</t>
  </si>
  <si>
    <t>Monto total observado</t>
  </si>
  <si>
    <t>C.P. HERNAN KUREZYN DIAZ</t>
  </si>
  <si>
    <t xml:space="preserve">              CONTRALORA MUNICIPAL</t>
  </si>
  <si>
    <t>AUXILIAR DE FISCALIZACIÓN</t>
  </si>
  <si>
    <t>NO. DE PLIEGO:    006/2015</t>
  </si>
  <si>
    <t>Por acuerdo de cabildo con fecha 7 de febrero de 2012, se autorizo como maximo para la presentacion de recibos simples la cantidad de $3,000.00(Tres mil pesos 00/100 MN) y de manera excepcional la cantidad de $5,000.00(Cinco mil Pesos 00/100 MN) para las Junta Auxilires Municipales.</t>
  </si>
  <si>
    <t>Presentar copia de todas las actas del libro de cabidlo</t>
  </si>
  <si>
    <t>Presentar las copias para su revision</t>
  </si>
  <si>
    <t>Presentar fotografias.Las cantidades no coinciden con las solicitadas por Josefina ochoa espinoza y roberta dominga morales rojas .¿Cuantas laminas se entregaron a cada una?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</si>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</sst>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justify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164" fontId="3" fillId="2" borderId="1" xfId="0" applyNumberFormat="1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justify" vertical="center" wrapText="1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491067</xdr:colOff>
      <xdr:row>4</xdr:row>
      <xdr:rowOff>52917</xdr:rowOff>
    </xdr:to>
    <xdr:pic>
      <xdr:nvPicPr>
        <xdr:cNvPr id="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2</xdr:col>
      <xdr:colOff>491067</xdr:colOff>
      <xdr:row>92</xdr:row>
      <xdr:rowOff>52916</xdr:rowOff>
    </xdr:to>
    <xdr:pic>
      <xdr:nvPicPr>
        <xdr:cNvPr id="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2</xdr:col>
      <xdr:colOff>491067</xdr:colOff>
      <xdr:row>92</xdr:row>
      <xdr:rowOff>52917</xdr:rowOff>
    </xdr:to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2</xdr:col>
      <xdr:colOff>491067</xdr:colOff>
      <xdr:row>44</xdr:row>
      <xdr:rowOff>52917</xdr:rowOff>
    </xdr:to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2</xdr:col>
      <xdr:colOff>491067</xdr:colOff>
      <xdr:row>67</xdr:row>
      <xdr:rowOff>52917</xdr:rowOff>
    </xdr:to>
    <xdr:pic>
      <xdr:nvPicPr>
        <xdr:cNvPr id="1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2150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2</xdr:col>
      <xdr:colOff>491067</xdr:colOff>
      <xdr:row>141</xdr:row>
      <xdr:rowOff>52916</xdr:rowOff>
    </xdr:to>
    <xdr:pic>
      <xdr:nvPicPr>
        <xdr:cNvPr id="1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2</xdr:col>
      <xdr:colOff>491067</xdr:colOff>
      <xdr:row>141</xdr:row>
      <xdr:rowOff>52917</xdr:rowOff>
    </xdr:to>
    <xdr:pic>
      <xdr:nvPicPr>
        <xdr:cNvPr id="12" name="1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2</xdr:col>
      <xdr:colOff>491067</xdr:colOff>
      <xdr:row>180</xdr:row>
      <xdr:rowOff>52916</xdr:rowOff>
    </xdr:to>
    <xdr:pic>
      <xdr:nvPicPr>
        <xdr:cNvPr id="1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55750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2</xdr:col>
      <xdr:colOff>491067</xdr:colOff>
      <xdr:row>180</xdr:row>
      <xdr:rowOff>52917</xdr:rowOff>
    </xdr:to>
    <xdr:pic>
      <xdr:nvPicPr>
        <xdr:cNvPr id="14" name="1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5575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2</xdr:col>
      <xdr:colOff>491067</xdr:colOff>
      <xdr:row>113</xdr:row>
      <xdr:rowOff>52916</xdr:rowOff>
    </xdr:to>
    <xdr:pic>
      <xdr:nvPicPr>
        <xdr:cNvPr id="1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2</xdr:col>
      <xdr:colOff>491067</xdr:colOff>
      <xdr:row>113</xdr:row>
      <xdr:rowOff>52917</xdr:rowOff>
    </xdr:to>
    <xdr:pic>
      <xdr:nvPicPr>
        <xdr:cNvPr id="18" name="17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2</xdr:col>
      <xdr:colOff>491067</xdr:colOff>
      <xdr:row>202</xdr:row>
      <xdr:rowOff>52916</xdr:rowOff>
    </xdr:to>
    <xdr:pic>
      <xdr:nvPicPr>
        <xdr:cNvPr id="2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073917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2</xdr:col>
      <xdr:colOff>491067</xdr:colOff>
      <xdr:row>202</xdr:row>
      <xdr:rowOff>52917</xdr:rowOff>
    </xdr:to>
    <xdr:pic>
      <xdr:nvPicPr>
        <xdr:cNvPr id="22" name="2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0739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2</xdr:col>
      <xdr:colOff>491067</xdr:colOff>
      <xdr:row>248</xdr:row>
      <xdr:rowOff>52917</xdr:rowOff>
    </xdr:to>
    <xdr:pic>
      <xdr:nvPicPr>
        <xdr:cNvPr id="1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2</xdr:col>
      <xdr:colOff>491067</xdr:colOff>
      <xdr:row>300</xdr:row>
      <xdr:rowOff>116417</xdr:rowOff>
    </xdr:to>
    <xdr:pic>
      <xdr:nvPicPr>
        <xdr:cNvPr id="2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144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2</xdr:col>
      <xdr:colOff>491067</xdr:colOff>
      <xdr:row>321</xdr:row>
      <xdr:rowOff>116417</xdr:rowOff>
    </xdr:to>
    <xdr:pic>
      <xdr:nvPicPr>
        <xdr:cNvPr id="2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177583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21</xdr:row>
      <xdr:rowOff>0</xdr:rowOff>
    </xdr:from>
    <xdr:ext cx="2237317" cy="687917"/>
    <xdr:pic>
      <xdr:nvPicPr>
        <xdr:cNvPr id="2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157</xdr:row>
      <xdr:rowOff>0</xdr:rowOff>
    </xdr:from>
    <xdr:ext cx="2237317" cy="687916"/>
    <xdr:pic>
      <xdr:nvPicPr>
        <xdr:cNvPr id="2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989250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157</xdr:row>
      <xdr:rowOff>0</xdr:rowOff>
    </xdr:from>
    <xdr:ext cx="2237317" cy="687917"/>
    <xdr:pic>
      <xdr:nvPicPr>
        <xdr:cNvPr id="26" name="25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98925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2237317" cy="687916"/>
    <xdr:pic>
      <xdr:nvPicPr>
        <xdr:cNvPr id="3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23500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2237317" cy="687917"/>
    <xdr:pic>
      <xdr:nvPicPr>
        <xdr:cNvPr id="32" name="3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2350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264</xdr:row>
      <xdr:rowOff>0</xdr:rowOff>
    </xdr:from>
    <xdr:ext cx="2237317" cy="687917"/>
    <xdr:pic>
      <xdr:nvPicPr>
        <xdr:cNvPr id="3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3366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338</xdr:row>
      <xdr:rowOff>0</xdr:rowOff>
    </xdr:from>
    <xdr:ext cx="2237317" cy="592667"/>
    <xdr:pic>
      <xdr:nvPicPr>
        <xdr:cNvPr id="3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974833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359</xdr:row>
      <xdr:rowOff>0</xdr:rowOff>
    </xdr:from>
    <xdr:ext cx="2237317" cy="592667"/>
    <xdr:pic>
      <xdr:nvPicPr>
        <xdr:cNvPr id="2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42550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379</xdr:row>
      <xdr:rowOff>0</xdr:rowOff>
    </xdr:from>
    <xdr:ext cx="2237317" cy="592667"/>
    <xdr:pic>
      <xdr:nvPicPr>
        <xdr:cNvPr id="2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9357583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399</xdr:row>
      <xdr:rowOff>0</xdr:rowOff>
    </xdr:from>
    <xdr:ext cx="2237317" cy="592667"/>
    <xdr:pic>
      <xdr:nvPicPr>
        <xdr:cNvPr id="2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099167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425</xdr:row>
      <xdr:rowOff>0</xdr:rowOff>
    </xdr:from>
    <xdr:ext cx="2237317" cy="592667"/>
    <xdr:pic>
      <xdr:nvPicPr>
        <xdr:cNvPr id="3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284075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445</xdr:row>
      <xdr:rowOff>0</xdr:rowOff>
    </xdr:from>
    <xdr:ext cx="2237317" cy="592667"/>
    <xdr:pic>
      <xdr:nvPicPr>
        <xdr:cNvPr id="3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9677583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468</xdr:row>
      <xdr:rowOff>0</xdr:rowOff>
    </xdr:from>
    <xdr:ext cx="2237317" cy="592667"/>
    <xdr:pic>
      <xdr:nvPicPr>
        <xdr:cNvPr id="3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6323917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487</xdr:row>
      <xdr:rowOff>0</xdr:rowOff>
    </xdr:from>
    <xdr:ext cx="2237317" cy="592667"/>
    <xdr:pic>
      <xdr:nvPicPr>
        <xdr:cNvPr id="3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3404167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507</xdr:row>
      <xdr:rowOff>0</xdr:rowOff>
    </xdr:from>
    <xdr:ext cx="2237317" cy="592667"/>
    <xdr:pic>
      <xdr:nvPicPr>
        <xdr:cNvPr id="4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0293917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530</xdr:row>
      <xdr:rowOff>0</xdr:rowOff>
    </xdr:from>
    <xdr:ext cx="2237317" cy="592667"/>
    <xdr:pic>
      <xdr:nvPicPr>
        <xdr:cNvPr id="4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716250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552</xdr:row>
      <xdr:rowOff>0</xdr:rowOff>
    </xdr:from>
    <xdr:ext cx="2237317" cy="592667"/>
    <xdr:pic>
      <xdr:nvPicPr>
        <xdr:cNvPr id="4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76650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574</xdr:row>
      <xdr:rowOff>0</xdr:rowOff>
    </xdr:from>
    <xdr:ext cx="2237317" cy="592667"/>
    <xdr:pic>
      <xdr:nvPicPr>
        <xdr:cNvPr id="4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075150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595</xdr:row>
      <xdr:rowOff>0</xdr:rowOff>
    </xdr:from>
    <xdr:ext cx="2237317" cy="592667"/>
    <xdr:pic>
      <xdr:nvPicPr>
        <xdr:cNvPr id="4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754600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618</xdr:row>
      <xdr:rowOff>0</xdr:rowOff>
    </xdr:from>
    <xdr:ext cx="2237317" cy="592667"/>
    <xdr:pic>
      <xdr:nvPicPr>
        <xdr:cNvPr id="4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18175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638</xdr:row>
      <xdr:rowOff>0</xdr:rowOff>
    </xdr:from>
    <xdr:ext cx="2237317" cy="592667"/>
    <xdr:pic>
      <xdr:nvPicPr>
        <xdr:cNvPr id="4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119850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660</xdr:row>
      <xdr:rowOff>0</xdr:rowOff>
    </xdr:from>
    <xdr:ext cx="2237317" cy="592667"/>
    <xdr:pic>
      <xdr:nvPicPr>
        <xdr:cNvPr id="4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02475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680</xdr:row>
      <xdr:rowOff>0</xdr:rowOff>
    </xdr:from>
    <xdr:ext cx="2237317" cy="592667"/>
    <xdr:pic>
      <xdr:nvPicPr>
        <xdr:cNvPr id="5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485100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704</xdr:row>
      <xdr:rowOff>0</xdr:rowOff>
    </xdr:from>
    <xdr:ext cx="2237317" cy="592667"/>
    <xdr:pic>
      <xdr:nvPicPr>
        <xdr:cNvPr id="5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1624333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728</xdr:row>
      <xdr:rowOff>0</xdr:rowOff>
    </xdr:from>
    <xdr:ext cx="2237317" cy="592667"/>
    <xdr:pic>
      <xdr:nvPicPr>
        <xdr:cNvPr id="5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8365917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772</xdr:row>
      <xdr:rowOff>21167</xdr:rowOff>
    </xdr:from>
    <xdr:ext cx="2237317" cy="592667"/>
    <xdr:pic>
      <xdr:nvPicPr>
        <xdr:cNvPr id="5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1870250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750</xdr:row>
      <xdr:rowOff>0</xdr:rowOff>
    </xdr:from>
    <xdr:ext cx="2237317" cy="592667"/>
    <xdr:pic>
      <xdr:nvPicPr>
        <xdr:cNvPr id="5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1849083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792</xdr:row>
      <xdr:rowOff>21167</xdr:rowOff>
    </xdr:from>
    <xdr:ext cx="2237317" cy="592667"/>
    <xdr:pic>
      <xdr:nvPicPr>
        <xdr:cNvPr id="5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421334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814</xdr:row>
      <xdr:rowOff>21167</xdr:rowOff>
    </xdr:from>
    <xdr:ext cx="2237317" cy="592667"/>
    <xdr:pic>
      <xdr:nvPicPr>
        <xdr:cNvPr id="5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438084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38100</xdr:colOff>
      <xdr:row>837</xdr:row>
      <xdr:rowOff>0</xdr:rowOff>
    </xdr:from>
    <xdr:to>
      <xdr:col>3</xdr:col>
      <xdr:colOff>542925</xdr:colOff>
      <xdr:row>837</xdr:row>
      <xdr:rowOff>9525</xdr:rowOff>
    </xdr:to>
    <xdr:cxnSp macro="">
      <xdr:nvCxnSpPr>
        <xdr:cNvPr id="59" name="58 Conector recto"/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837</xdr:row>
      <xdr:rowOff>28575</xdr:rowOff>
    </xdr:from>
    <xdr:to>
      <xdr:col>5</xdr:col>
      <xdr:colOff>571500</xdr:colOff>
      <xdr:row>837</xdr:row>
      <xdr:rowOff>38101</xdr:rowOff>
    </xdr:to>
    <xdr:cxnSp macro="">
      <xdr:nvCxnSpPr>
        <xdr:cNvPr id="60" name="59 Conector recto"/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9"/>
  <sheetViews>
    <sheetView tabSelected="1" zoomScale="90" zoomScaleNormal="90" workbookViewId="0">
      <selection activeCell="C6" sqref="C6:G6"/>
    </sheetView>
  </sheetViews>
  <sheetFormatPr baseColWidth="10" defaultRowHeight="15" x14ac:dyDescent="0.25"/>
  <cols>
    <col min="1" max="1" width="11.42578125" style="1"/>
    <col min="2" max="2" width="14.7109375" customWidth="1"/>
    <col min="3" max="3" width="12.7109375" bestFit="1" customWidth="1"/>
    <col min="4" max="4" width="48.42578125" bestFit="1" customWidth="1"/>
    <col min="5" max="5" width="12.7109375" style="2" bestFit="1" customWidth="1"/>
    <col min="6" max="6" width="49.5703125" bestFit="1" customWidth="1"/>
  </cols>
  <sheetData>
    <row r="1" spans="1:7" s="5" customFormat="1" ht="12.75" x14ac:dyDescent="0.2"/>
    <row r="2" spans="1:7" s="5" customFormat="1" ht="12.75" x14ac:dyDescent="0.2">
      <c r="A2" s="10"/>
    </row>
    <row r="3" spans="1:7" s="5" customFormat="1" ht="12.75" x14ac:dyDescent="0.2"/>
    <row r="4" spans="1:7" s="5" customFormat="1" ht="12.75" x14ac:dyDescent="0.2">
      <c r="B4" s="28"/>
      <c r="C4" s="29" t="s">
        <v>0</v>
      </c>
      <c r="D4" s="29"/>
      <c r="E4" s="29"/>
      <c r="F4" s="29"/>
      <c r="G4" s="29"/>
    </row>
    <row r="5" spans="1:7" s="5" customFormat="1" ht="12.75" x14ac:dyDescent="0.2">
      <c r="B5" s="28"/>
      <c r="C5" s="29" t="s">
        <v>1</v>
      </c>
      <c r="D5" s="29"/>
      <c r="E5" s="29"/>
      <c r="F5" s="29"/>
      <c r="G5" s="29"/>
    </row>
    <row r="6" spans="1:7" s="5" customFormat="1" ht="12.75" x14ac:dyDescent="0.2">
      <c r="B6" s="28"/>
      <c r="C6" s="29" t="s">
        <v>2</v>
      </c>
      <c r="D6" s="29"/>
      <c r="E6" s="29"/>
      <c r="F6" s="29"/>
      <c r="G6" s="29"/>
    </row>
    <row r="7" spans="1:7" s="5" customFormat="1" ht="12.75" x14ac:dyDescent="0.2">
      <c r="B7" s="28"/>
      <c r="C7" s="28"/>
      <c r="D7" s="28"/>
      <c r="E7" s="28"/>
      <c r="F7" s="28"/>
    </row>
    <row r="8" spans="1:7" s="5" customFormat="1" ht="12.75" x14ac:dyDescent="0.2">
      <c r="B8" s="30" t="s">
        <v>3</v>
      </c>
      <c r="C8" s="30"/>
      <c r="D8" s="31" t="s">
        <v>13</v>
      </c>
      <c r="E8" s="30"/>
      <c r="F8" s="32" t="s">
        <v>261</v>
      </c>
      <c r="G8" s="31"/>
    </row>
    <row r="9" spans="1:7" s="5" customFormat="1" ht="12.75" x14ac:dyDescent="0.2">
      <c r="B9" s="33" t="s">
        <v>4</v>
      </c>
      <c r="C9" s="33"/>
      <c r="D9" s="33" t="s">
        <v>14</v>
      </c>
      <c r="E9" s="33"/>
      <c r="F9" s="32" t="s">
        <v>219</v>
      </c>
      <c r="G9" s="30"/>
    </row>
    <row r="10" spans="1:7" s="5" customFormat="1" ht="12.75" x14ac:dyDescent="0.2">
      <c r="B10" s="33" t="s">
        <v>12</v>
      </c>
      <c r="C10" s="34"/>
      <c r="D10" s="34"/>
      <c r="E10" s="34"/>
      <c r="F10" s="34"/>
    </row>
    <row r="11" spans="1:7" s="5" customFormat="1" ht="25.5" x14ac:dyDescent="0.2">
      <c r="B11" s="7" t="s">
        <v>5</v>
      </c>
      <c r="C11" s="7" t="s">
        <v>6</v>
      </c>
      <c r="D11" s="7" t="s">
        <v>7</v>
      </c>
      <c r="E11" s="35" t="s">
        <v>8</v>
      </c>
      <c r="F11" s="7" t="s">
        <v>9</v>
      </c>
    </row>
    <row r="12" spans="1:7" s="5" customFormat="1" ht="12.75" x14ac:dyDescent="0.2">
      <c r="B12" s="7"/>
      <c r="C12" s="7" t="s">
        <v>21</v>
      </c>
      <c r="D12" s="7"/>
      <c r="E12" s="35"/>
      <c r="F12" s="7"/>
    </row>
    <row r="13" spans="1:7" s="5" customFormat="1" ht="12.95" customHeight="1" x14ac:dyDescent="0.2">
      <c r="B13" s="6">
        <v>1</v>
      </c>
      <c r="C13" s="6"/>
      <c r="D13" s="6" t="s">
        <v>15</v>
      </c>
      <c r="E13" s="36">
        <v>2000</v>
      </c>
      <c r="F13" s="6" t="s">
        <v>16</v>
      </c>
    </row>
    <row r="14" spans="1:7" s="5" customFormat="1" ht="228" customHeight="1" x14ac:dyDescent="0.2">
      <c r="B14" s="6">
        <v>2</v>
      </c>
      <c r="C14" s="7"/>
      <c r="D14" s="8" t="s">
        <v>17</v>
      </c>
      <c r="E14" s="36">
        <v>3712</v>
      </c>
      <c r="F14" s="17" t="s">
        <v>18</v>
      </c>
    </row>
    <row r="15" spans="1:7" s="37" customFormat="1" x14ac:dyDescent="0.25">
      <c r="B15" s="38">
        <v>3</v>
      </c>
      <c r="C15" s="39"/>
      <c r="D15" s="39" t="s">
        <v>19</v>
      </c>
      <c r="E15" s="40">
        <v>388</v>
      </c>
      <c r="F15" s="39" t="s">
        <v>20</v>
      </c>
    </row>
    <row r="16" spans="1:7" s="5" customFormat="1" x14ac:dyDescent="0.25">
      <c r="B16" s="7">
        <v>4</v>
      </c>
      <c r="C16" s="7"/>
      <c r="D16" s="41" t="s">
        <v>22</v>
      </c>
      <c r="E16" s="36">
        <v>343</v>
      </c>
      <c r="F16" s="39" t="s">
        <v>20</v>
      </c>
    </row>
    <row r="17" spans="1:7" s="5" customFormat="1" ht="38.25" x14ac:dyDescent="0.2">
      <c r="B17" s="6">
        <v>5</v>
      </c>
      <c r="C17" s="6"/>
      <c r="D17" s="41" t="s">
        <v>23</v>
      </c>
      <c r="E17" s="36">
        <v>4400</v>
      </c>
      <c r="F17" s="8" t="s">
        <v>24</v>
      </c>
    </row>
    <row r="18" spans="1:7" s="5" customFormat="1" ht="38.25" x14ac:dyDescent="0.2">
      <c r="B18" s="6">
        <v>6</v>
      </c>
      <c r="C18" s="6"/>
      <c r="D18" s="41" t="s">
        <v>25</v>
      </c>
      <c r="E18" s="36">
        <v>12200</v>
      </c>
      <c r="F18" s="8" t="s">
        <v>24</v>
      </c>
    </row>
    <row r="19" spans="1:7" s="5" customFormat="1" ht="12.75" x14ac:dyDescent="0.2">
      <c r="B19" s="7"/>
      <c r="C19" s="7"/>
      <c r="D19" s="42" t="s">
        <v>10</v>
      </c>
      <c r="E19" s="35">
        <f>SUM(E13:E18)</f>
        <v>23043</v>
      </c>
      <c r="F19" s="43"/>
    </row>
    <row r="20" spans="1:7" s="37" customFormat="1" x14ac:dyDescent="0.25">
      <c r="E20" s="44"/>
    </row>
    <row r="21" spans="1:7" s="37" customFormat="1" x14ac:dyDescent="0.25">
      <c r="E21" s="44"/>
    </row>
    <row r="22" spans="1:7" s="5" customFormat="1" ht="12.75" x14ac:dyDescent="0.2"/>
    <row r="23" spans="1:7" s="5" customFormat="1" ht="12.75" x14ac:dyDescent="0.2">
      <c r="A23" s="10"/>
    </row>
    <row r="24" spans="1:7" s="5" customFormat="1" ht="12.75" x14ac:dyDescent="0.2"/>
    <row r="25" spans="1:7" s="5" customFormat="1" ht="12.75" x14ac:dyDescent="0.2">
      <c r="B25" s="28"/>
      <c r="C25" s="29" t="s">
        <v>0</v>
      </c>
      <c r="D25" s="29"/>
      <c r="E25" s="29"/>
      <c r="F25" s="29"/>
      <c r="G25" s="29"/>
    </row>
    <row r="26" spans="1:7" s="5" customFormat="1" ht="12.75" x14ac:dyDescent="0.2">
      <c r="B26" s="28"/>
      <c r="C26" s="29" t="s">
        <v>1</v>
      </c>
      <c r="D26" s="29"/>
      <c r="E26" s="29"/>
      <c r="F26" s="29"/>
      <c r="G26" s="29"/>
    </row>
    <row r="27" spans="1:7" s="5" customFormat="1" ht="12.75" x14ac:dyDescent="0.2">
      <c r="B27" s="28"/>
      <c r="C27" s="29" t="s">
        <v>2</v>
      </c>
      <c r="D27" s="29"/>
      <c r="E27" s="29"/>
      <c r="F27" s="29"/>
      <c r="G27" s="29"/>
    </row>
    <row r="28" spans="1:7" s="5" customFormat="1" ht="12.75" x14ac:dyDescent="0.2">
      <c r="B28" s="28"/>
      <c r="C28" s="28"/>
      <c r="D28" s="28"/>
      <c r="E28" s="28"/>
      <c r="F28" s="28"/>
    </row>
    <row r="29" spans="1:7" s="5" customFormat="1" ht="12.75" x14ac:dyDescent="0.2">
      <c r="B29" s="30" t="s">
        <v>3</v>
      </c>
      <c r="C29" s="30"/>
      <c r="D29" s="31" t="s">
        <v>13</v>
      </c>
      <c r="E29" s="30"/>
      <c r="F29" s="32" t="s">
        <v>261</v>
      </c>
      <c r="G29" s="31"/>
    </row>
    <row r="30" spans="1:7" s="5" customFormat="1" ht="12.75" x14ac:dyDescent="0.2">
      <c r="B30" s="33" t="s">
        <v>4</v>
      </c>
      <c r="C30" s="33"/>
      <c r="D30" s="33" t="s">
        <v>14</v>
      </c>
      <c r="E30" s="33"/>
      <c r="F30" s="32" t="s">
        <v>220</v>
      </c>
      <c r="G30" s="30"/>
    </row>
    <row r="31" spans="1:7" s="5" customFormat="1" ht="12.75" x14ac:dyDescent="0.2">
      <c r="B31" s="33" t="s">
        <v>12</v>
      </c>
      <c r="C31" s="34"/>
      <c r="D31" s="34"/>
      <c r="E31" s="34"/>
      <c r="F31" s="34"/>
    </row>
    <row r="32" spans="1:7" s="5" customFormat="1" ht="25.5" x14ac:dyDescent="0.2">
      <c r="B32" s="7" t="s">
        <v>5</v>
      </c>
      <c r="C32" s="7" t="s">
        <v>6</v>
      </c>
      <c r="D32" s="7" t="s">
        <v>7</v>
      </c>
      <c r="E32" s="35" t="s">
        <v>8</v>
      </c>
      <c r="F32" s="7" t="s">
        <v>9</v>
      </c>
    </row>
    <row r="33" spans="1:7" s="5" customFormat="1" ht="12.75" x14ac:dyDescent="0.2">
      <c r="B33" s="6"/>
      <c r="C33" s="7" t="s">
        <v>26</v>
      </c>
      <c r="D33" s="6"/>
      <c r="E33" s="36"/>
      <c r="F33" s="3"/>
    </row>
    <row r="34" spans="1:7" s="37" customFormat="1" ht="30" x14ac:dyDescent="0.25">
      <c r="B34" s="38">
        <v>7</v>
      </c>
      <c r="C34" s="39"/>
      <c r="D34" s="39" t="s">
        <v>27</v>
      </c>
      <c r="E34" s="40">
        <v>1000</v>
      </c>
      <c r="F34" s="45" t="s">
        <v>60</v>
      </c>
    </row>
    <row r="35" spans="1:7" s="10" customFormat="1" ht="34.5" customHeight="1" x14ac:dyDescent="0.25">
      <c r="B35" s="6">
        <v>8</v>
      </c>
      <c r="C35" s="7"/>
      <c r="D35" s="39" t="s">
        <v>28</v>
      </c>
      <c r="E35" s="40">
        <v>900</v>
      </c>
      <c r="F35" s="45" t="s">
        <v>60</v>
      </c>
    </row>
    <row r="36" spans="1:7" s="10" customFormat="1" ht="25.5" customHeight="1" x14ac:dyDescent="0.25">
      <c r="B36" s="6">
        <v>9</v>
      </c>
      <c r="C36" s="7"/>
      <c r="D36" s="39" t="s">
        <v>29</v>
      </c>
      <c r="E36" s="40">
        <v>1000</v>
      </c>
      <c r="F36" s="45" t="s">
        <v>30</v>
      </c>
    </row>
    <row r="37" spans="1:7" s="10" customFormat="1" ht="237" customHeight="1" x14ac:dyDescent="0.2">
      <c r="B37" s="6">
        <v>10</v>
      </c>
      <c r="C37" s="7"/>
      <c r="D37" s="6" t="s">
        <v>31</v>
      </c>
      <c r="E37" s="9">
        <v>7345</v>
      </c>
      <c r="F37" s="17" t="s">
        <v>18</v>
      </c>
    </row>
    <row r="38" spans="1:7" s="5" customFormat="1" ht="12.75" x14ac:dyDescent="0.2">
      <c r="B38" s="7"/>
      <c r="C38" s="7"/>
      <c r="D38" s="42" t="s">
        <v>10</v>
      </c>
      <c r="E38" s="35">
        <f>SUM(E33:E37)</f>
        <v>10245</v>
      </c>
      <c r="F38" s="43"/>
    </row>
    <row r="39" spans="1:7" s="37" customFormat="1" x14ac:dyDescent="0.25">
      <c r="E39" s="44"/>
    </row>
    <row r="40" spans="1:7" s="10" customFormat="1" ht="25.5" customHeight="1" x14ac:dyDescent="0.2">
      <c r="B40" s="11"/>
      <c r="C40" s="12"/>
      <c r="D40" s="11"/>
      <c r="E40" s="14"/>
      <c r="F40" s="14"/>
    </row>
    <row r="41" spans="1:7" s="5" customFormat="1" ht="12.75" x14ac:dyDescent="0.2"/>
    <row r="42" spans="1:7" s="5" customFormat="1" ht="12.75" x14ac:dyDescent="0.2">
      <c r="A42" s="10"/>
    </row>
    <row r="43" spans="1:7" s="5" customFormat="1" ht="12.75" x14ac:dyDescent="0.2"/>
    <row r="44" spans="1:7" s="5" customFormat="1" ht="12.75" x14ac:dyDescent="0.2">
      <c r="B44" s="28"/>
      <c r="C44" s="29" t="s">
        <v>0</v>
      </c>
      <c r="D44" s="29"/>
      <c r="E44" s="29"/>
      <c r="F44" s="29"/>
      <c r="G44" s="29"/>
    </row>
    <row r="45" spans="1:7" s="5" customFormat="1" ht="12.75" x14ac:dyDescent="0.2">
      <c r="B45" s="28"/>
      <c r="C45" s="29" t="s">
        <v>1</v>
      </c>
      <c r="D45" s="29"/>
      <c r="E45" s="29"/>
      <c r="F45" s="29"/>
      <c r="G45" s="29"/>
    </row>
    <row r="46" spans="1:7" s="5" customFormat="1" ht="12.75" x14ac:dyDescent="0.2">
      <c r="B46" s="28"/>
      <c r="C46" s="29" t="s">
        <v>2</v>
      </c>
      <c r="D46" s="29"/>
      <c r="E46" s="29"/>
      <c r="F46" s="29"/>
      <c r="G46" s="29"/>
    </row>
    <row r="47" spans="1:7" s="5" customFormat="1" ht="12.75" x14ac:dyDescent="0.2">
      <c r="B47" s="28"/>
      <c r="C47" s="28"/>
      <c r="D47" s="28"/>
      <c r="E47" s="28"/>
      <c r="F47" s="28"/>
    </row>
    <row r="48" spans="1:7" s="5" customFormat="1" ht="12.75" x14ac:dyDescent="0.2">
      <c r="B48" s="30" t="s">
        <v>3</v>
      </c>
      <c r="C48" s="30"/>
      <c r="D48" s="31" t="s">
        <v>13</v>
      </c>
      <c r="E48" s="30"/>
      <c r="F48" s="32" t="s">
        <v>261</v>
      </c>
      <c r="G48" s="31"/>
    </row>
    <row r="49" spans="2:7" s="5" customFormat="1" ht="12.75" x14ac:dyDescent="0.2">
      <c r="B49" s="33" t="s">
        <v>4</v>
      </c>
      <c r="C49" s="33"/>
      <c r="D49" s="33" t="s">
        <v>14</v>
      </c>
      <c r="E49" s="33"/>
      <c r="F49" s="32" t="s">
        <v>221</v>
      </c>
      <c r="G49" s="30"/>
    </row>
    <row r="50" spans="2:7" s="5" customFormat="1" ht="12.75" x14ac:dyDescent="0.2">
      <c r="B50" s="33" t="s">
        <v>12</v>
      </c>
      <c r="C50" s="34"/>
      <c r="D50" s="34"/>
      <c r="E50" s="34"/>
      <c r="F50" s="34"/>
    </row>
    <row r="51" spans="2:7" s="5" customFormat="1" ht="25.5" x14ac:dyDescent="0.2">
      <c r="B51" s="7" t="s">
        <v>5</v>
      </c>
      <c r="C51" s="7" t="s">
        <v>6</v>
      </c>
      <c r="D51" s="7" t="s">
        <v>7</v>
      </c>
      <c r="E51" s="35" t="s">
        <v>8</v>
      </c>
      <c r="F51" s="7" t="s">
        <v>9</v>
      </c>
    </row>
    <row r="52" spans="2:7" s="5" customFormat="1" ht="12.75" x14ac:dyDescent="0.2">
      <c r="B52" s="6">
        <v>11</v>
      </c>
      <c r="C52" s="6"/>
      <c r="D52" s="6" t="s">
        <v>32</v>
      </c>
      <c r="E52" s="36">
        <v>2000</v>
      </c>
      <c r="F52" s="3" t="s">
        <v>33</v>
      </c>
    </row>
    <row r="53" spans="2:7" s="5" customFormat="1" ht="228" customHeight="1" x14ac:dyDescent="0.2">
      <c r="B53" s="6">
        <v>12</v>
      </c>
      <c r="C53" s="7"/>
      <c r="D53" s="8" t="s">
        <v>34</v>
      </c>
      <c r="E53" s="36">
        <v>6948</v>
      </c>
      <c r="F53" s="17" t="s">
        <v>18</v>
      </c>
    </row>
    <row r="54" spans="2:7" s="5" customFormat="1" ht="12.75" x14ac:dyDescent="0.2">
      <c r="B54" s="7"/>
      <c r="C54" s="7"/>
      <c r="D54" s="42" t="s">
        <v>10</v>
      </c>
      <c r="E54" s="35">
        <f>SUM(E52:E53)</f>
        <v>8948</v>
      </c>
      <c r="F54" s="43"/>
    </row>
    <row r="55" spans="2:7" s="10" customFormat="1" ht="12.75" x14ac:dyDescent="0.2">
      <c r="B55" s="46"/>
      <c r="D55" s="47"/>
      <c r="E55" s="48"/>
      <c r="F55" s="4"/>
    </row>
    <row r="56" spans="2:7" s="10" customFormat="1" ht="12.75" x14ac:dyDescent="0.2">
      <c r="B56" s="46"/>
      <c r="D56" s="47"/>
      <c r="E56" s="48"/>
      <c r="F56" s="4"/>
    </row>
    <row r="57" spans="2:7" s="10" customFormat="1" ht="12.75" x14ac:dyDescent="0.2">
      <c r="B57" s="46"/>
      <c r="D57" s="47"/>
      <c r="E57" s="48"/>
      <c r="F57" s="4"/>
    </row>
    <row r="58" spans="2:7" s="10" customFormat="1" ht="12.75" x14ac:dyDescent="0.2">
      <c r="B58" s="46"/>
      <c r="D58" s="47"/>
      <c r="E58" s="48"/>
      <c r="F58" s="4"/>
    </row>
    <row r="59" spans="2:7" s="10" customFormat="1" ht="12.75" x14ac:dyDescent="0.2">
      <c r="B59" s="46"/>
      <c r="D59" s="47"/>
      <c r="E59" s="48"/>
      <c r="F59" s="4"/>
    </row>
    <row r="60" spans="2:7" s="10" customFormat="1" ht="12.75" x14ac:dyDescent="0.2">
      <c r="B60" s="46"/>
      <c r="D60" s="47"/>
      <c r="E60" s="48"/>
      <c r="F60" s="4"/>
    </row>
    <row r="61" spans="2:7" s="10" customFormat="1" ht="12.75" x14ac:dyDescent="0.2">
      <c r="B61" s="46"/>
      <c r="D61" s="47"/>
      <c r="E61" s="48"/>
      <c r="F61" s="4"/>
    </row>
    <row r="62" spans="2:7" s="10" customFormat="1" ht="12.75" x14ac:dyDescent="0.2">
      <c r="B62" s="46"/>
      <c r="D62" s="47"/>
      <c r="E62" s="48"/>
      <c r="F62" s="4"/>
    </row>
    <row r="63" spans="2:7" s="10" customFormat="1" ht="12.75" x14ac:dyDescent="0.2">
      <c r="B63" s="46"/>
      <c r="D63" s="47"/>
      <c r="E63" s="48"/>
      <c r="F63" s="4"/>
    </row>
    <row r="64" spans="2:7" s="5" customFormat="1" ht="12.75" x14ac:dyDescent="0.2"/>
    <row r="65" spans="1:7" s="5" customFormat="1" ht="12.75" x14ac:dyDescent="0.2">
      <c r="A65" s="10"/>
    </row>
    <row r="66" spans="1:7" s="5" customFormat="1" ht="12.75" x14ac:dyDescent="0.2"/>
    <row r="67" spans="1:7" s="5" customFormat="1" ht="12.75" x14ac:dyDescent="0.2">
      <c r="B67" s="28"/>
      <c r="C67" s="29" t="s">
        <v>0</v>
      </c>
      <c r="D67" s="29"/>
      <c r="E67" s="29"/>
      <c r="F67" s="29"/>
      <c r="G67" s="29"/>
    </row>
    <row r="68" spans="1:7" s="5" customFormat="1" ht="12.75" x14ac:dyDescent="0.2">
      <c r="B68" s="28"/>
      <c r="C68" s="29" t="s">
        <v>1</v>
      </c>
      <c r="D68" s="29"/>
      <c r="E68" s="29"/>
      <c r="F68" s="29"/>
      <c r="G68" s="29"/>
    </row>
    <row r="69" spans="1:7" s="5" customFormat="1" ht="12.75" x14ac:dyDescent="0.2">
      <c r="B69" s="28"/>
      <c r="C69" s="29" t="s">
        <v>2</v>
      </c>
      <c r="D69" s="29"/>
      <c r="E69" s="29"/>
      <c r="F69" s="29"/>
      <c r="G69" s="29"/>
    </row>
    <row r="70" spans="1:7" s="5" customFormat="1" ht="12.75" x14ac:dyDescent="0.2">
      <c r="B70" s="28"/>
      <c r="C70" s="28"/>
      <c r="D70" s="28"/>
      <c r="E70" s="28"/>
      <c r="F70" s="28"/>
    </row>
    <row r="71" spans="1:7" s="5" customFormat="1" ht="12.75" x14ac:dyDescent="0.2">
      <c r="B71" s="30" t="s">
        <v>3</v>
      </c>
      <c r="C71" s="30"/>
      <c r="D71" s="31" t="s">
        <v>13</v>
      </c>
      <c r="E71" s="30"/>
      <c r="F71" s="32" t="s">
        <v>261</v>
      </c>
      <c r="G71" s="31"/>
    </row>
    <row r="72" spans="1:7" s="5" customFormat="1" ht="12.75" x14ac:dyDescent="0.2">
      <c r="B72" s="33" t="s">
        <v>4</v>
      </c>
      <c r="C72" s="33"/>
      <c r="D72" s="33" t="s">
        <v>14</v>
      </c>
      <c r="E72" s="33"/>
      <c r="F72" s="32" t="s">
        <v>222</v>
      </c>
      <c r="G72" s="30"/>
    </row>
    <row r="73" spans="1:7" s="5" customFormat="1" ht="12.75" x14ac:dyDescent="0.2">
      <c r="B73" s="33" t="s">
        <v>12</v>
      </c>
      <c r="C73" s="34"/>
      <c r="D73" s="34"/>
      <c r="E73" s="34"/>
      <c r="F73" s="34"/>
    </row>
    <row r="74" spans="1:7" s="5" customFormat="1" ht="25.5" x14ac:dyDescent="0.2">
      <c r="B74" s="7" t="s">
        <v>5</v>
      </c>
      <c r="C74" s="7" t="s">
        <v>6</v>
      </c>
      <c r="D74" s="7" t="s">
        <v>7</v>
      </c>
      <c r="E74" s="35" t="s">
        <v>8</v>
      </c>
      <c r="F74" s="7" t="s">
        <v>9</v>
      </c>
    </row>
    <row r="75" spans="1:7" s="5" customFormat="1" ht="228" customHeight="1" x14ac:dyDescent="0.2">
      <c r="B75" s="6">
        <v>13</v>
      </c>
      <c r="C75" s="49"/>
      <c r="D75" s="8" t="s">
        <v>35</v>
      </c>
      <c r="E75" s="36">
        <v>5800</v>
      </c>
      <c r="F75" s="17" t="s">
        <v>18</v>
      </c>
    </row>
    <row r="76" spans="1:7" s="5" customFormat="1" ht="12.75" x14ac:dyDescent="0.2">
      <c r="B76" s="7"/>
      <c r="C76" s="7"/>
      <c r="D76" s="42" t="s">
        <v>10</v>
      </c>
      <c r="E76" s="35">
        <f>SUM(E75:E75)</f>
        <v>5800</v>
      </c>
      <c r="F76" s="43"/>
    </row>
    <row r="77" spans="1:7" s="5" customFormat="1" ht="12.75" x14ac:dyDescent="0.2">
      <c r="E77" s="50"/>
    </row>
    <row r="78" spans="1:7" s="5" customFormat="1" ht="12.75" x14ac:dyDescent="0.2">
      <c r="E78" s="50"/>
    </row>
    <row r="79" spans="1:7" s="5" customFormat="1" ht="12.75" x14ac:dyDescent="0.2">
      <c r="E79" s="50"/>
    </row>
    <row r="80" spans="1:7" s="5" customFormat="1" ht="12.75" x14ac:dyDescent="0.2">
      <c r="E80" s="50"/>
    </row>
    <row r="81" spans="1:7" s="5" customFormat="1" ht="12.75" x14ac:dyDescent="0.2">
      <c r="E81" s="50"/>
    </row>
    <row r="82" spans="1:7" s="5" customFormat="1" ht="12.75" x14ac:dyDescent="0.2">
      <c r="E82" s="50"/>
    </row>
    <row r="83" spans="1:7" s="5" customFormat="1" ht="12.75" x14ac:dyDescent="0.2">
      <c r="E83" s="50"/>
    </row>
    <row r="84" spans="1:7" s="5" customFormat="1" ht="12.75" x14ac:dyDescent="0.2">
      <c r="E84" s="50"/>
    </row>
    <row r="85" spans="1:7" s="5" customFormat="1" ht="12.75" x14ac:dyDescent="0.2">
      <c r="E85" s="50"/>
    </row>
    <row r="86" spans="1:7" s="5" customFormat="1" ht="12.75" x14ac:dyDescent="0.2">
      <c r="E86" s="50"/>
    </row>
    <row r="87" spans="1:7" s="5" customFormat="1" ht="12.75" x14ac:dyDescent="0.2">
      <c r="B87" s="12"/>
      <c r="C87" s="12"/>
      <c r="D87" s="51"/>
      <c r="E87" s="52"/>
      <c r="F87" s="53"/>
    </row>
    <row r="88" spans="1:7" s="5" customFormat="1" ht="12.75" x14ac:dyDescent="0.2">
      <c r="B88" s="12"/>
      <c r="C88" s="12"/>
      <c r="D88" s="51"/>
      <c r="E88" s="52"/>
      <c r="F88" s="53"/>
    </row>
    <row r="89" spans="1:7" s="5" customFormat="1" ht="12.75" x14ac:dyDescent="0.2"/>
    <row r="90" spans="1:7" s="5" customFormat="1" ht="12.75" x14ac:dyDescent="0.2">
      <c r="A90" s="10"/>
    </row>
    <row r="91" spans="1:7" s="5" customFormat="1" ht="12.75" x14ac:dyDescent="0.2"/>
    <row r="92" spans="1:7" s="5" customFormat="1" ht="12.75" x14ac:dyDescent="0.2">
      <c r="B92" s="28"/>
      <c r="C92" s="29" t="s">
        <v>0</v>
      </c>
      <c r="D92" s="29"/>
      <c r="E92" s="29"/>
      <c r="F92" s="29"/>
      <c r="G92" s="29"/>
    </row>
    <row r="93" spans="1:7" s="5" customFormat="1" ht="12.75" x14ac:dyDescent="0.2">
      <c r="B93" s="28"/>
      <c r="C93" s="29" t="s">
        <v>1</v>
      </c>
      <c r="D93" s="29"/>
      <c r="E93" s="29"/>
      <c r="F93" s="29"/>
      <c r="G93" s="29"/>
    </row>
    <row r="94" spans="1:7" s="5" customFormat="1" ht="12.75" x14ac:dyDescent="0.2">
      <c r="B94" s="28"/>
      <c r="C94" s="29" t="s">
        <v>2</v>
      </c>
      <c r="D94" s="29"/>
      <c r="E94" s="29"/>
      <c r="F94" s="29"/>
      <c r="G94" s="29"/>
    </row>
    <row r="95" spans="1:7" s="5" customFormat="1" ht="12.75" x14ac:dyDescent="0.2">
      <c r="B95" s="28"/>
      <c r="C95" s="28"/>
      <c r="D95" s="28"/>
      <c r="E95" s="28"/>
      <c r="F95" s="28"/>
    </row>
    <row r="96" spans="1:7" s="5" customFormat="1" ht="12.75" x14ac:dyDescent="0.2">
      <c r="B96" s="30" t="s">
        <v>3</v>
      </c>
      <c r="C96" s="30"/>
      <c r="D96" s="31" t="s">
        <v>13</v>
      </c>
      <c r="E96" s="30"/>
      <c r="F96" s="32" t="s">
        <v>261</v>
      </c>
      <c r="G96" s="31"/>
    </row>
    <row r="97" spans="1:7" s="5" customFormat="1" ht="12.75" x14ac:dyDescent="0.2">
      <c r="B97" s="33" t="s">
        <v>4</v>
      </c>
      <c r="C97" s="33"/>
      <c r="D97" s="33" t="s">
        <v>14</v>
      </c>
      <c r="E97" s="33"/>
      <c r="F97" s="32" t="s">
        <v>223</v>
      </c>
      <c r="G97" s="30"/>
    </row>
    <row r="98" spans="1:7" s="5" customFormat="1" ht="12.75" x14ac:dyDescent="0.2">
      <c r="B98" s="33" t="s">
        <v>12</v>
      </c>
      <c r="C98" s="34"/>
      <c r="D98" s="34"/>
      <c r="E98" s="34"/>
      <c r="F98" s="34"/>
    </row>
    <row r="99" spans="1:7" s="5" customFormat="1" ht="25.5" x14ac:dyDescent="0.2">
      <c r="B99" s="7" t="s">
        <v>5</v>
      </c>
      <c r="C99" s="7" t="s">
        <v>6</v>
      </c>
      <c r="D99" s="7" t="s">
        <v>7</v>
      </c>
      <c r="E99" s="35" t="s">
        <v>8</v>
      </c>
      <c r="F99" s="7" t="s">
        <v>9</v>
      </c>
    </row>
    <row r="100" spans="1:7" s="5" customFormat="1" ht="25.5" x14ac:dyDescent="0.2">
      <c r="B100" s="6">
        <v>14</v>
      </c>
      <c r="C100" s="6"/>
      <c r="D100" s="8" t="s">
        <v>36</v>
      </c>
      <c r="E100" s="36">
        <v>5800</v>
      </c>
      <c r="F100" s="17" t="s">
        <v>37</v>
      </c>
    </row>
    <row r="101" spans="1:7" s="37" customFormat="1" x14ac:dyDescent="0.25">
      <c r="B101" s="38">
        <v>15</v>
      </c>
      <c r="C101" s="39"/>
      <c r="D101" s="39" t="s">
        <v>38</v>
      </c>
      <c r="E101" s="40">
        <f>269.88+ 114.38+ 16.5</f>
        <v>400.76</v>
      </c>
      <c r="F101" s="39" t="s">
        <v>39</v>
      </c>
    </row>
    <row r="102" spans="1:7" s="5" customFormat="1" ht="234" customHeight="1" x14ac:dyDescent="0.2">
      <c r="B102" s="6">
        <v>16</v>
      </c>
      <c r="C102" s="6"/>
      <c r="D102" s="41" t="s">
        <v>40</v>
      </c>
      <c r="E102" s="36">
        <v>1200</v>
      </c>
      <c r="F102" s="17" t="s">
        <v>18</v>
      </c>
    </row>
    <row r="103" spans="1:7" s="5" customFormat="1" ht="12.75" x14ac:dyDescent="0.2">
      <c r="B103" s="6">
        <v>17</v>
      </c>
      <c r="C103" s="6"/>
      <c r="D103" s="41" t="s">
        <v>41</v>
      </c>
      <c r="E103" s="36">
        <v>630</v>
      </c>
      <c r="F103" s="3" t="s">
        <v>39</v>
      </c>
    </row>
    <row r="104" spans="1:7" s="5" customFormat="1" ht="12.75" x14ac:dyDescent="0.2">
      <c r="B104" s="6">
        <v>18</v>
      </c>
      <c r="C104" s="6"/>
      <c r="D104" s="41" t="s">
        <v>42</v>
      </c>
      <c r="E104" s="36">
        <v>563</v>
      </c>
      <c r="F104" s="3" t="s">
        <v>39</v>
      </c>
    </row>
    <row r="105" spans="1:7" s="5" customFormat="1" ht="25.5" x14ac:dyDescent="0.2">
      <c r="B105" s="6">
        <v>19</v>
      </c>
      <c r="C105" s="6"/>
      <c r="D105" s="41" t="s">
        <v>43</v>
      </c>
      <c r="E105" s="36">
        <v>169</v>
      </c>
      <c r="F105" s="3" t="s">
        <v>44</v>
      </c>
    </row>
    <row r="106" spans="1:7" s="5" customFormat="1" ht="25.5" x14ac:dyDescent="0.2">
      <c r="B106" s="6">
        <v>20</v>
      </c>
      <c r="C106" s="6"/>
      <c r="D106" s="41" t="s">
        <v>45</v>
      </c>
      <c r="E106" s="36">
        <v>6000</v>
      </c>
      <c r="F106" s="8" t="s">
        <v>24</v>
      </c>
    </row>
    <row r="107" spans="1:7" s="5" customFormat="1" ht="25.5" x14ac:dyDescent="0.2">
      <c r="B107" s="6">
        <v>21</v>
      </c>
      <c r="C107" s="6"/>
      <c r="D107" s="41" t="s">
        <v>46</v>
      </c>
      <c r="E107" s="36">
        <v>7200</v>
      </c>
      <c r="F107" s="3" t="s">
        <v>24</v>
      </c>
    </row>
    <row r="108" spans="1:7" s="5" customFormat="1" ht="12.75" x14ac:dyDescent="0.2">
      <c r="B108" s="7"/>
      <c r="C108" s="7"/>
      <c r="D108" s="42" t="s">
        <v>10</v>
      </c>
      <c r="E108" s="35">
        <f>SUM(E100:E107)</f>
        <v>21962.760000000002</v>
      </c>
      <c r="F108" s="43"/>
    </row>
    <row r="109" spans="1:7" s="5" customFormat="1" ht="12.75" x14ac:dyDescent="0.2">
      <c r="B109" s="11"/>
      <c r="C109" s="11"/>
      <c r="D109" s="54"/>
      <c r="E109" s="55"/>
      <c r="F109" s="4"/>
    </row>
    <row r="110" spans="1:7" s="5" customFormat="1" ht="12.75" x14ac:dyDescent="0.2"/>
    <row r="111" spans="1:7" s="5" customFormat="1" ht="12.75" x14ac:dyDescent="0.2">
      <c r="A111" s="10"/>
    </row>
    <row r="112" spans="1:7" s="5" customFormat="1" ht="12.75" x14ac:dyDescent="0.2"/>
    <row r="113" spans="2:7" s="5" customFormat="1" ht="12.75" x14ac:dyDescent="0.2">
      <c r="B113" s="28"/>
      <c r="C113" s="29" t="s">
        <v>0</v>
      </c>
      <c r="D113" s="29"/>
      <c r="E113" s="29"/>
      <c r="F113" s="29"/>
      <c r="G113" s="29"/>
    </row>
    <row r="114" spans="2:7" s="5" customFormat="1" ht="12.75" x14ac:dyDescent="0.2">
      <c r="B114" s="28"/>
      <c r="C114" s="29" t="s">
        <v>1</v>
      </c>
      <c r="D114" s="29"/>
      <c r="E114" s="29"/>
      <c r="F114" s="29"/>
      <c r="G114" s="29"/>
    </row>
    <row r="115" spans="2:7" s="5" customFormat="1" ht="12.75" x14ac:dyDescent="0.2">
      <c r="B115" s="28"/>
      <c r="C115" s="29" t="s">
        <v>2</v>
      </c>
      <c r="D115" s="29"/>
      <c r="E115" s="29"/>
      <c r="F115" s="29"/>
      <c r="G115" s="29"/>
    </row>
    <row r="116" spans="2:7" s="5" customFormat="1" ht="12.75" x14ac:dyDescent="0.2">
      <c r="B116" s="28"/>
      <c r="C116" s="28"/>
      <c r="D116" s="28"/>
      <c r="E116" s="28"/>
      <c r="F116" s="28"/>
    </row>
    <row r="117" spans="2:7" s="5" customFormat="1" ht="12.75" x14ac:dyDescent="0.2">
      <c r="B117" s="30" t="s">
        <v>3</v>
      </c>
      <c r="C117" s="30"/>
      <c r="D117" s="31" t="s">
        <v>13</v>
      </c>
      <c r="E117" s="30"/>
      <c r="F117" s="32" t="s">
        <v>261</v>
      </c>
      <c r="G117" s="31"/>
    </row>
    <row r="118" spans="2:7" s="5" customFormat="1" ht="12.75" x14ac:dyDescent="0.2">
      <c r="B118" s="33" t="s">
        <v>4</v>
      </c>
      <c r="C118" s="33"/>
      <c r="D118" s="33" t="s">
        <v>14</v>
      </c>
      <c r="E118" s="33"/>
      <c r="F118" s="32" t="s">
        <v>224</v>
      </c>
      <c r="G118" s="30"/>
    </row>
    <row r="119" spans="2:7" s="5" customFormat="1" ht="12.75" x14ac:dyDescent="0.2">
      <c r="B119" s="33" t="s">
        <v>12</v>
      </c>
      <c r="C119" s="34"/>
      <c r="D119" s="34"/>
      <c r="E119" s="34"/>
      <c r="F119" s="34"/>
    </row>
    <row r="120" spans="2:7" s="5" customFormat="1" ht="25.5" x14ac:dyDescent="0.2">
      <c r="B120" s="7" t="s">
        <v>5</v>
      </c>
      <c r="C120" s="7" t="s">
        <v>6</v>
      </c>
      <c r="D120" s="7" t="s">
        <v>7</v>
      </c>
      <c r="E120" s="35" t="s">
        <v>8</v>
      </c>
      <c r="F120" s="7" t="s">
        <v>9</v>
      </c>
    </row>
    <row r="121" spans="2:7" s="5" customFormat="1" ht="40.5" customHeight="1" x14ac:dyDescent="0.2">
      <c r="B121" s="6">
        <v>22</v>
      </c>
      <c r="C121" s="7"/>
      <c r="D121" s="41" t="s">
        <v>47</v>
      </c>
      <c r="E121" s="36">
        <v>4400</v>
      </c>
      <c r="F121" s="3" t="s">
        <v>24</v>
      </c>
    </row>
    <row r="122" spans="2:7" s="5" customFormat="1" ht="25.5" x14ac:dyDescent="0.2">
      <c r="B122" s="6">
        <v>23</v>
      </c>
      <c r="C122" s="7"/>
      <c r="D122" s="41" t="s">
        <v>48</v>
      </c>
      <c r="E122" s="36">
        <v>1800</v>
      </c>
      <c r="F122" s="3" t="s">
        <v>99</v>
      </c>
    </row>
    <row r="123" spans="2:7" s="5" customFormat="1" ht="38.25" x14ac:dyDescent="0.2">
      <c r="B123" s="6">
        <v>24</v>
      </c>
      <c r="C123" s="7"/>
      <c r="D123" s="41" t="s">
        <v>50</v>
      </c>
      <c r="E123" s="36">
        <v>12200</v>
      </c>
      <c r="F123" s="8" t="s">
        <v>24</v>
      </c>
    </row>
    <row r="124" spans="2:7" s="37" customFormat="1" ht="25.5" x14ac:dyDescent="0.25">
      <c r="B124" s="56">
        <v>25</v>
      </c>
      <c r="C124" s="39"/>
      <c r="D124" s="41" t="s">
        <v>51</v>
      </c>
      <c r="E124" s="36">
        <v>6000</v>
      </c>
      <c r="F124" s="8" t="s">
        <v>24</v>
      </c>
    </row>
    <row r="125" spans="2:7" s="37" customFormat="1" ht="25.5" x14ac:dyDescent="0.25">
      <c r="B125" s="56">
        <v>26</v>
      </c>
      <c r="C125" s="39"/>
      <c r="D125" s="41" t="s">
        <v>52</v>
      </c>
      <c r="E125" s="36">
        <v>7200</v>
      </c>
      <c r="F125" s="3" t="s">
        <v>24</v>
      </c>
    </row>
    <row r="126" spans="2:7" s="37" customFormat="1" ht="36" customHeight="1" x14ac:dyDescent="0.25">
      <c r="B126" s="56">
        <v>27</v>
      </c>
      <c r="C126" s="39"/>
      <c r="D126" s="41" t="s">
        <v>53</v>
      </c>
      <c r="E126" s="36">
        <v>4400</v>
      </c>
      <c r="F126" s="3" t="s">
        <v>24</v>
      </c>
    </row>
    <row r="127" spans="2:7" s="37" customFormat="1" ht="25.5" x14ac:dyDescent="0.25">
      <c r="B127" s="56">
        <v>28</v>
      </c>
      <c r="C127" s="39"/>
      <c r="D127" s="41" t="s">
        <v>54</v>
      </c>
      <c r="E127" s="36">
        <v>1800</v>
      </c>
      <c r="F127" s="3" t="s">
        <v>98</v>
      </c>
    </row>
    <row r="128" spans="2:7" s="37" customFormat="1" ht="38.25" x14ac:dyDescent="0.25">
      <c r="B128" s="56">
        <v>29</v>
      </c>
      <c r="C128" s="39"/>
      <c r="D128" s="41" t="s">
        <v>49</v>
      </c>
      <c r="E128" s="36">
        <v>12200</v>
      </c>
      <c r="F128" s="8" t="s">
        <v>24</v>
      </c>
    </row>
    <row r="129" spans="1:7" s="5" customFormat="1" ht="12.75" x14ac:dyDescent="0.2">
      <c r="B129" s="7"/>
      <c r="C129" s="7"/>
      <c r="D129" s="42" t="s">
        <v>10</v>
      </c>
      <c r="E129" s="35">
        <f>SUM(E121:E128)</f>
        <v>50000</v>
      </c>
      <c r="F129" s="43"/>
    </row>
    <row r="130" spans="1:7" s="37" customFormat="1" x14ac:dyDescent="0.25">
      <c r="E130" s="44"/>
    </row>
    <row r="131" spans="1:7" s="37" customFormat="1" x14ac:dyDescent="0.25">
      <c r="E131" s="44"/>
    </row>
    <row r="132" spans="1:7" s="37" customFormat="1" x14ac:dyDescent="0.25">
      <c r="E132" s="44"/>
    </row>
    <row r="133" spans="1:7" s="37" customFormat="1" x14ac:dyDescent="0.25">
      <c r="E133" s="44"/>
    </row>
    <row r="134" spans="1:7" s="37" customFormat="1" x14ac:dyDescent="0.25">
      <c r="E134" s="44"/>
    </row>
    <row r="135" spans="1:7" s="37" customFormat="1" x14ac:dyDescent="0.25">
      <c r="E135" s="44"/>
    </row>
    <row r="136" spans="1:7" s="37" customFormat="1" x14ac:dyDescent="0.25">
      <c r="E136" s="44"/>
    </row>
    <row r="137" spans="1:7" s="10" customFormat="1" ht="12.75" x14ac:dyDescent="0.2">
      <c r="B137" s="11"/>
      <c r="C137" s="12"/>
      <c r="D137" s="13"/>
      <c r="E137" s="55"/>
      <c r="F137" s="4"/>
    </row>
    <row r="138" spans="1:7" s="5" customFormat="1" ht="12.75" x14ac:dyDescent="0.2"/>
    <row r="139" spans="1:7" s="5" customFormat="1" ht="12.75" x14ac:dyDescent="0.2">
      <c r="A139" s="10"/>
    </row>
    <row r="140" spans="1:7" s="5" customFormat="1" ht="12.75" x14ac:dyDescent="0.2"/>
    <row r="141" spans="1:7" s="5" customFormat="1" ht="12.75" x14ac:dyDescent="0.2">
      <c r="B141" s="28"/>
      <c r="C141" s="29" t="s">
        <v>0</v>
      </c>
      <c r="D141" s="29"/>
      <c r="E141" s="29"/>
      <c r="F141" s="29"/>
      <c r="G141" s="29"/>
    </row>
    <row r="142" spans="1:7" s="5" customFormat="1" ht="12.75" x14ac:dyDescent="0.2">
      <c r="B142" s="28"/>
      <c r="C142" s="29" t="s">
        <v>1</v>
      </c>
      <c r="D142" s="29"/>
      <c r="E142" s="29"/>
      <c r="F142" s="29"/>
      <c r="G142" s="29"/>
    </row>
    <row r="143" spans="1:7" s="5" customFormat="1" ht="12.75" x14ac:dyDescent="0.2">
      <c r="B143" s="28"/>
      <c r="C143" s="29" t="s">
        <v>2</v>
      </c>
      <c r="D143" s="29"/>
      <c r="E143" s="29"/>
      <c r="F143" s="29"/>
      <c r="G143" s="29"/>
    </row>
    <row r="144" spans="1:7" s="5" customFormat="1" ht="12.75" x14ac:dyDescent="0.2">
      <c r="B144" s="28"/>
      <c r="C144" s="28"/>
      <c r="D144" s="28"/>
      <c r="E144" s="28"/>
      <c r="F144" s="28"/>
    </row>
    <row r="145" spans="1:7" s="5" customFormat="1" ht="12.75" x14ac:dyDescent="0.2">
      <c r="B145" s="30" t="s">
        <v>3</v>
      </c>
      <c r="C145" s="30"/>
      <c r="D145" s="31" t="s">
        <v>13</v>
      </c>
      <c r="E145" s="30"/>
      <c r="F145" s="32" t="s">
        <v>261</v>
      </c>
      <c r="G145" s="31"/>
    </row>
    <row r="146" spans="1:7" s="5" customFormat="1" ht="12.75" x14ac:dyDescent="0.2">
      <c r="B146" s="33" t="s">
        <v>4</v>
      </c>
      <c r="C146" s="33"/>
      <c r="D146" s="33" t="s">
        <v>14</v>
      </c>
      <c r="E146" s="33"/>
      <c r="F146" s="32" t="s">
        <v>225</v>
      </c>
      <c r="G146" s="30"/>
    </row>
    <row r="147" spans="1:7" s="5" customFormat="1" ht="12.75" x14ac:dyDescent="0.2">
      <c r="B147" s="33" t="s">
        <v>12</v>
      </c>
      <c r="C147" s="34"/>
      <c r="D147" s="34"/>
      <c r="E147" s="34"/>
      <c r="F147" s="34"/>
    </row>
    <row r="148" spans="1:7" s="5" customFormat="1" ht="25.5" x14ac:dyDescent="0.2">
      <c r="B148" s="7" t="s">
        <v>5</v>
      </c>
      <c r="C148" s="7" t="s">
        <v>6</v>
      </c>
      <c r="D148" s="7" t="s">
        <v>7</v>
      </c>
      <c r="E148" s="35" t="s">
        <v>8</v>
      </c>
      <c r="F148" s="7" t="s">
        <v>9</v>
      </c>
    </row>
    <row r="149" spans="1:7" s="5" customFormat="1" ht="223.5" customHeight="1" x14ac:dyDescent="0.2">
      <c r="B149" s="6">
        <v>30</v>
      </c>
      <c r="C149" s="7"/>
      <c r="D149" s="41" t="s">
        <v>55</v>
      </c>
      <c r="E149" s="36">
        <v>16400</v>
      </c>
      <c r="F149" s="17" t="s">
        <v>18</v>
      </c>
    </row>
    <row r="150" spans="1:7" s="10" customFormat="1" ht="30" x14ac:dyDescent="0.25">
      <c r="B150" s="6">
        <v>31</v>
      </c>
      <c r="C150" s="7"/>
      <c r="D150" s="39" t="s">
        <v>56</v>
      </c>
      <c r="E150" s="40">
        <v>500</v>
      </c>
      <c r="F150" s="45" t="s">
        <v>59</v>
      </c>
    </row>
    <row r="151" spans="1:7" s="10" customFormat="1" ht="30" x14ac:dyDescent="0.25">
      <c r="B151" s="6">
        <v>32</v>
      </c>
      <c r="C151" s="7"/>
      <c r="D151" s="39" t="s">
        <v>57</v>
      </c>
      <c r="E151" s="40">
        <v>1000</v>
      </c>
      <c r="F151" s="45" t="s">
        <v>59</v>
      </c>
    </row>
    <row r="152" spans="1:7" s="10" customFormat="1" ht="30" x14ac:dyDescent="0.25">
      <c r="B152" s="6">
        <v>33</v>
      </c>
      <c r="C152" s="7"/>
      <c r="D152" s="39" t="s">
        <v>58</v>
      </c>
      <c r="E152" s="40">
        <v>1250</v>
      </c>
      <c r="F152" s="45" t="s">
        <v>59</v>
      </c>
    </row>
    <row r="153" spans="1:7" s="10" customFormat="1" ht="51" x14ac:dyDescent="0.2">
      <c r="B153" s="6">
        <v>34</v>
      </c>
      <c r="C153" s="7"/>
      <c r="D153" s="41" t="s">
        <v>61</v>
      </c>
      <c r="E153" s="36">
        <v>1650</v>
      </c>
      <c r="F153" s="3" t="s">
        <v>265</v>
      </c>
    </row>
    <row r="154" spans="1:7" s="5" customFormat="1" ht="12.75" x14ac:dyDescent="0.2">
      <c r="B154" s="7"/>
      <c r="C154" s="7"/>
      <c r="D154" s="42" t="s">
        <v>10</v>
      </c>
      <c r="E154" s="35">
        <f>SUM(E149:E153)</f>
        <v>20800</v>
      </c>
      <c r="F154" s="43"/>
    </row>
    <row r="155" spans="1:7" s="10" customFormat="1" ht="12.75" x14ac:dyDescent="0.2">
      <c r="B155" s="11"/>
      <c r="C155" s="12"/>
      <c r="D155" s="54"/>
      <c r="E155" s="55"/>
      <c r="F155" s="4"/>
    </row>
    <row r="156" spans="1:7" s="10" customFormat="1" ht="12.75" x14ac:dyDescent="0.2">
      <c r="B156" s="11"/>
      <c r="C156" s="12"/>
      <c r="D156" s="54"/>
      <c r="E156" s="55"/>
      <c r="F156" s="4"/>
    </row>
    <row r="157" spans="1:7" s="10" customFormat="1" ht="12.75" x14ac:dyDescent="0.2">
      <c r="B157" s="11"/>
      <c r="C157" s="12"/>
      <c r="D157" s="54"/>
      <c r="E157" s="55"/>
      <c r="F157" s="4"/>
    </row>
    <row r="158" spans="1:7" s="5" customFormat="1" ht="12.75" x14ac:dyDescent="0.2"/>
    <row r="159" spans="1:7" s="5" customFormat="1" ht="12.75" x14ac:dyDescent="0.2">
      <c r="A159" s="10"/>
    </row>
    <row r="160" spans="1:7" s="5" customFormat="1" ht="12.75" x14ac:dyDescent="0.2"/>
    <row r="161" spans="2:7" s="5" customFormat="1" ht="12.75" x14ac:dyDescent="0.2">
      <c r="B161" s="28"/>
      <c r="C161" s="29" t="s">
        <v>0</v>
      </c>
      <c r="D161" s="29"/>
      <c r="E161" s="29"/>
      <c r="F161" s="29"/>
      <c r="G161" s="29"/>
    </row>
    <row r="162" spans="2:7" s="5" customFormat="1" ht="12.75" x14ac:dyDescent="0.2">
      <c r="B162" s="28"/>
      <c r="C162" s="29" t="s">
        <v>1</v>
      </c>
      <c r="D162" s="29"/>
      <c r="E162" s="29"/>
      <c r="F162" s="29"/>
      <c r="G162" s="29"/>
    </row>
    <row r="163" spans="2:7" s="5" customFormat="1" ht="12.75" x14ac:dyDescent="0.2">
      <c r="B163" s="28"/>
      <c r="C163" s="29" t="s">
        <v>2</v>
      </c>
      <c r="D163" s="29"/>
      <c r="E163" s="29"/>
      <c r="F163" s="29"/>
      <c r="G163" s="29"/>
    </row>
    <row r="164" spans="2:7" s="5" customFormat="1" ht="12.75" x14ac:dyDescent="0.2">
      <c r="B164" s="28"/>
      <c r="C164" s="28"/>
      <c r="D164" s="28"/>
      <c r="E164" s="28"/>
      <c r="F164" s="28"/>
    </row>
    <row r="165" spans="2:7" s="5" customFormat="1" ht="12.75" x14ac:dyDescent="0.2">
      <c r="B165" s="30" t="s">
        <v>3</v>
      </c>
      <c r="C165" s="30"/>
      <c r="D165" s="31" t="s">
        <v>13</v>
      </c>
      <c r="E165" s="30"/>
      <c r="F165" s="32" t="s">
        <v>261</v>
      </c>
      <c r="G165" s="31"/>
    </row>
    <row r="166" spans="2:7" s="5" customFormat="1" ht="12.75" x14ac:dyDescent="0.2">
      <c r="B166" s="33" t="s">
        <v>4</v>
      </c>
      <c r="C166" s="33"/>
      <c r="D166" s="33" t="s">
        <v>14</v>
      </c>
      <c r="E166" s="33"/>
      <c r="F166" s="32" t="s">
        <v>226</v>
      </c>
      <c r="G166" s="30"/>
    </row>
    <row r="167" spans="2:7" s="5" customFormat="1" ht="12.75" x14ac:dyDescent="0.2">
      <c r="B167" s="33" t="s">
        <v>12</v>
      </c>
      <c r="C167" s="34"/>
      <c r="D167" s="34"/>
      <c r="E167" s="34"/>
      <c r="F167" s="34"/>
    </row>
    <row r="168" spans="2:7" s="5" customFormat="1" ht="25.5" x14ac:dyDescent="0.2">
      <c r="B168" s="7" t="s">
        <v>5</v>
      </c>
      <c r="C168" s="7" t="s">
        <v>6</v>
      </c>
      <c r="D168" s="7" t="s">
        <v>7</v>
      </c>
      <c r="E168" s="35" t="s">
        <v>8</v>
      </c>
      <c r="F168" s="7" t="s">
        <v>9</v>
      </c>
    </row>
    <row r="169" spans="2:7" s="37" customFormat="1" ht="45" x14ac:dyDescent="0.25">
      <c r="B169" s="56">
        <v>35</v>
      </c>
      <c r="C169" s="39"/>
      <c r="D169" s="39" t="s">
        <v>62</v>
      </c>
      <c r="E169" s="40">
        <v>8120</v>
      </c>
      <c r="F169" s="45" t="s">
        <v>63</v>
      </c>
    </row>
    <row r="170" spans="2:7" s="5" customFormat="1" ht="225.75" customHeight="1" x14ac:dyDescent="0.2">
      <c r="B170" s="6">
        <v>36</v>
      </c>
      <c r="C170" s="7"/>
      <c r="D170" s="8" t="s">
        <v>64</v>
      </c>
      <c r="E170" s="9">
        <v>2642</v>
      </c>
      <c r="F170" s="17" t="s">
        <v>18</v>
      </c>
    </row>
    <row r="171" spans="2:7" s="5" customFormat="1" ht="12.75" x14ac:dyDescent="0.2">
      <c r="B171" s="7"/>
      <c r="C171" s="7"/>
      <c r="D171" s="42" t="s">
        <v>10</v>
      </c>
      <c r="E171" s="35">
        <f>SUM(E169:E170)</f>
        <v>10762</v>
      </c>
      <c r="F171" s="43"/>
    </row>
    <row r="172" spans="2:7" s="37" customFormat="1" x14ac:dyDescent="0.25">
      <c r="E172" s="44"/>
    </row>
    <row r="173" spans="2:7" s="37" customFormat="1" x14ac:dyDescent="0.25">
      <c r="E173" s="44"/>
    </row>
    <row r="174" spans="2:7" s="37" customFormat="1" x14ac:dyDescent="0.25">
      <c r="E174" s="44"/>
    </row>
    <row r="175" spans="2:7" s="5" customFormat="1" ht="12.75" x14ac:dyDescent="0.2">
      <c r="B175" s="11"/>
      <c r="C175" s="12"/>
      <c r="D175" s="13"/>
      <c r="E175" s="14"/>
      <c r="F175" s="4"/>
    </row>
    <row r="176" spans="2:7" s="5" customFormat="1" ht="12.75" x14ac:dyDescent="0.2">
      <c r="B176" s="11"/>
      <c r="C176" s="12"/>
      <c r="D176" s="13"/>
      <c r="E176" s="14"/>
      <c r="F176" s="4"/>
    </row>
    <row r="177" spans="1:7" s="5" customFormat="1" ht="12.75" x14ac:dyDescent="0.2"/>
    <row r="178" spans="1:7" s="5" customFormat="1" ht="12.75" x14ac:dyDescent="0.2">
      <c r="A178" s="10"/>
    </row>
    <row r="179" spans="1:7" s="5" customFormat="1" ht="12.75" x14ac:dyDescent="0.2">
      <c r="A179" s="10"/>
    </row>
    <row r="180" spans="1:7" s="5" customFormat="1" ht="12.75" x14ac:dyDescent="0.2"/>
    <row r="181" spans="1:7" s="5" customFormat="1" ht="12.75" x14ac:dyDescent="0.2">
      <c r="B181" s="28"/>
      <c r="C181" s="29" t="s">
        <v>0</v>
      </c>
      <c r="D181" s="29"/>
      <c r="E181" s="29"/>
      <c r="F181" s="29"/>
      <c r="G181" s="29"/>
    </row>
    <row r="182" spans="1:7" s="5" customFormat="1" ht="12.75" x14ac:dyDescent="0.2">
      <c r="B182" s="28"/>
      <c r="C182" s="29" t="s">
        <v>1</v>
      </c>
      <c r="D182" s="29"/>
      <c r="E182" s="29"/>
      <c r="F182" s="29"/>
      <c r="G182" s="29"/>
    </row>
    <row r="183" spans="1:7" s="5" customFormat="1" ht="12.75" x14ac:dyDescent="0.2">
      <c r="B183" s="28"/>
      <c r="C183" s="29" t="s">
        <v>2</v>
      </c>
      <c r="D183" s="29"/>
      <c r="E183" s="29"/>
      <c r="F183" s="29"/>
      <c r="G183" s="29"/>
    </row>
    <row r="184" spans="1:7" s="5" customFormat="1" ht="12.75" x14ac:dyDescent="0.2">
      <c r="B184" s="28"/>
      <c r="C184" s="28"/>
      <c r="D184" s="28"/>
      <c r="E184" s="28"/>
      <c r="F184" s="28"/>
    </row>
    <row r="185" spans="1:7" s="5" customFormat="1" ht="12.75" x14ac:dyDescent="0.2">
      <c r="B185" s="30" t="s">
        <v>3</v>
      </c>
      <c r="C185" s="30"/>
      <c r="D185" s="31" t="s">
        <v>13</v>
      </c>
      <c r="E185" s="30"/>
      <c r="F185" s="32" t="s">
        <v>261</v>
      </c>
      <c r="G185" s="31"/>
    </row>
    <row r="186" spans="1:7" s="5" customFormat="1" ht="12.75" x14ac:dyDescent="0.2">
      <c r="B186" s="33" t="s">
        <v>4</v>
      </c>
      <c r="C186" s="33"/>
      <c r="D186" s="33" t="s">
        <v>14</v>
      </c>
      <c r="E186" s="33"/>
      <c r="F186" s="32" t="s">
        <v>227</v>
      </c>
      <c r="G186" s="30"/>
    </row>
    <row r="187" spans="1:7" s="5" customFormat="1" ht="12.75" x14ac:dyDescent="0.2">
      <c r="B187" s="33" t="s">
        <v>12</v>
      </c>
      <c r="C187" s="34"/>
      <c r="D187" s="34"/>
      <c r="E187" s="34"/>
      <c r="F187" s="34"/>
    </row>
    <row r="188" spans="1:7" s="5" customFormat="1" ht="25.5" x14ac:dyDescent="0.2">
      <c r="B188" s="7" t="s">
        <v>5</v>
      </c>
      <c r="C188" s="7" t="s">
        <v>6</v>
      </c>
      <c r="D188" s="7" t="s">
        <v>7</v>
      </c>
      <c r="E188" s="35" t="s">
        <v>8</v>
      </c>
      <c r="F188" s="7" t="s">
        <v>9</v>
      </c>
    </row>
    <row r="189" spans="1:7" s="5" customFormat="1" ht="234.75" customHeight="1" x14ac:dyDescent="0.2">
      <c r="B189" s="57">
        <v>37</v>
      </c>
      <c r="C189" s="58"/>
      <c r="D189" s="8" t="s">
        <v>65</v>
      </c>
      <c r="E189" s="9">
        <v>7720</v>
      </c>
      <c r="F189" s="17" t="s">
        <v>18</v>
      </c>
    </row>
    <row r="190" spans="1:7" s="5" customFormat="1" ht="25.5" x14ac:dyDescent="0.2">
      <c r="B190" s="6">
        <v>38</v>
      </c>
      <c r="C190" s="7"/>
      <c r="D190" s="41" t="s">
        <v>66</v>
      </c>
      <c r="E190" s="36"/>
      <c r="F190" s="3" t="s">
        <v>67</v>
      </c>
    </row>
    <row r="191" spans="1:7" s="37" customFormat="1" ht="30" x14ac:dyDescent="0.25">
      <c r="B191" s="38">
        <v>39</v>
      </c>
      <c r="C191" s="39"/>
      <c r="D191" s="39" t="s">
        <v>68</v>
      </c>
      <c r="E191" s="40">
        <v>1000</v>
      </c>
      <c r="F191" s="45" t="s">
        <v>59</v>
      </c>
    </row>
    <row r="192" spans="1:7" s="5" customFormat="1" ht="12.75" x14ac:dyDescent="0.2">
      <c r="B192" s="7"/>
      <c r="C192" s="7"/>
      <c r="D192" s="42" t="s">
        <v>10</v>
      </c>
      <c r="E192" s="35">
        <f>SUM(E189:E191)</f>
        <v>8720</v>
      </c>
      <c r="F192" s="43"/>
    </row>
    <row r="193" spans="1:7" s="37" customFormat="1" x14ac:dyDescent="0.25">
      <c r="E193" s="44"/>
    </row>
    <row r="194" spans="1:7" s="37" customFormat="1" x14ac:dyDescent="0.25">
      <c r="E194" s="44"/>
    </row>
    <row r="195" spans="1:7" s="37" customFormat="1" x14ac:dyDescent="0.25">
      <c r="E195" s="44"/>
    </row>
    <row r="196" spans="1:7" s="37" customFormat="1" x14ac:dyDescent="0.25">
      <c r="E196" s="44"/>
    </row>
    <row r="197" spans="1:7" s="37" customFormat="1" x14ac:dyDescent="0.25">
      <c r="E197" s="44"/>
    </row>
    <row r="198" spans="1:7" s="37" customFormat="1" x14ac:dyDescent="0.25">
      <c r="E198" s="44"/>
    </row>
    <row r="199" spans="1:7" s="5" customFormat="1" ht="12.75" x14ac:dyDescent="0.2"/>
    <row r="200" spans="1:7" s="5" customFormat="1" ht="12.75" x14ac:dyDescent="0.2">
      <c r="A200" s="10"/>
    </row>
    <row r="201" spans="1:7" s="5" customFormat="1" ht="12.75" x14ac:dyDescent="0.2">
      <c r="A201" s="10"/>
    </row>
    <row r="202" spans="1:7" s="5" customFormat="1" ht="12.75" x14ac:dyDescent="0.2"/>
    <row r="203" spans="1:7" s="5" customFormat="1" ht="12.75" x14ac:dyDescent="0.2">
      <c r="B203" s="28"/>
      <c r="C203" s="29" t="s">
        <v>0</v>
      </c>
      <c r="D203" s="29"/>
      <c r="E203" s="29"/>
      <c r="F203" s="29"/>
      <c r="G203" s="29"/>
    </row>
    <row r="204" spans="1:7" s="5" customFormat="1" ht="12.75" x14ac:dyDescent="0.2">
      <c r="B204" s="28"/>
      <c r="C204" s="29" t="s">
        <v>1</v>
      </c>
      <c r="D204" s="29"/>
      <c r="E204" s="29"/>
      <c r="F204" s="29"/>
      <c r="G204" s="29"/>
    </row>
    <row r="205" spans="1:7" s="5" customFormat="1" ht="12.75" x14ac:dyDescent="0.2">
      <c r="B205" s="28"/>
      <c r="C205" s="29" t="s">
        <v>2</v>
      </c>
      <c r="D205" s="29"/>
      <c r="E205" s="29"/>
      <c r="F205" s="29"/>
      <c r="G205" s="29"/>
    </row>
    <row r="206" spans="1:7" s="5" customFormat="1" ht="12.75" x14ac:dyDescent="0.2">
      <c r="B206" s="28"/>
      <c r="C206" s="28"/>
      <c r="D206" s="28"/>
      <c r="E206" s="28"/>
      <c r="F206" s="28"/>
    </row>
    <row r="207" spans="1:7" s="5" customFormat="1" ht="12.75" x14ac:dyDescent="0.2">
      <c r="B207" s="30" t="s">
        <v>3</v>
      </c>
      <c r="C207" s="30"/>
      <c r="D207" s="31" t="s">
        <v>13</v>
      </c>
      <c r="E207" s="30"/>
      <c r="F207" s="32" t="s">
        <v>261</v>
      </c>
      <c r="G207" s="31"/>
    </row>
    <row r="208" spans="1:7" s="5" customFormat="1" ht="12.75" x14ac:dyDescent="0.2">
      <c r="B208" s="33" t="s">
        <v>4</v>
      </c>
      <c r="C208" s="33"/>
      <c r="D208" s="33" t="s">
        <v>14</v>
      </c>
      <c r="E208" s="33"/>
      <c r="F208" s="32" t="s">
        <v>228</v>
      </c>
      <c r="G208" s="30"/>
    </row>
    <row r="209" spans="1:6" s="5" customFormat="1" ht="12.75" x14ac:dyDescent="0.2">
      <c r="B209" s="33" t="s">
        <v>12</v>
      </c>
      <c r="C209" s="34"/>
      <c r="D209" s="34"/>
      <c r="E209" s="34"/>
      <c r="F209" s="34"/>
    </row>
    <row r="210" spans="1:6" s="5" customFormat="1" ht="25.5" x14ac:dyDescent="0.2">
      <c r="B210" s="7" t="s">
        <v>5</v>
      </c>
      <c r="C210" s="7" t="s">
        <v>6</v>
      </c>
      <c r="D210" s="7" t="s">
        <v>7</v>
      </c>
      <c r="E210" s="35" t="s">
        <v>8</v>
      </c>
      <c r="F210" s="7" t="s">
        <v>9</v>
      </c>
    </row>
    <row r="211" spans="1:6" s="5" customFormat="1" ht="228.75" customHeight="1" x14ac:dyDescent="0.2">
      <c r="B211" s="6">
        <v>40</v>
      </c>
      <c r="C211" s="7"/>
      <c r="D211" s="8" t="s">
        <v>69</v>
      </c>
      <c r="E211" s="9">
        <v>29718.45</v>
      </c>
      <c r="F211" s="17" t="s">
        <v>18</v>
      </c>
    </row>
    <row r="212" spans="1:6" s="37" customFormat="1" x14ac:dyDescent="0.25">
      <c r="B212" s="56">
        <v>41</v>
      </c>
      <c r="C212" s="39"/>
      <c r="D212" s="39" t="s">
        <v>71</v>
      </c>
      <c r="E212" s="40">
        <f>1500+350</f>
        <v>1850</v>
      </c>
      <c r="F212" s="39" t="s">
        <v>70</v>
      </c>
    </row>
    <row r="213" spans="1:6" s="10" customFormat="1" ht="12.75" x14ac:dyDescent="0.2">
      <c r="B213" s="6">
        <v>42</v>
      </c>
      <c r="C213" s="7"/>
      <c r="D213" s="8" t="s">
        <v>72</v>
      </c>
      <c r="E213" s="9">
        <f>6731+475</f>
        <v>7206</v>
      </c>
      <c r="F213" s="8" t="s">
        <v>73</v>
      </c>
    </row>
    <row r="214" spans="1:6" s="10" customFormat="1" ht="24.75" customHeight="1" x14ac:dyDescent="0.2">
      <c r="B214" s="6">
        <v>43</v>
      </c>
      <c r="C214" s="7"/>
      <c r="D214" s="8" t="s">
        <v>75</v>
      </c>
      <c r="E214" s="9">
        <f>2000+1800.01</f>
        <v>3800.01</v>
      </c>
      <c r="F214" s="8" t="s">
        <v>74</v>
      </c>
    </row>
    <row r="215" spans="1:6" s="10" customFormat="1" ht="12.75" x14ac:dyDescent="0.2">
      <c r="B215" s="6">
        <v>44</v>
      </c>
      <c r="C215" s="7"/>
      <c r="D215" s="8" t="s">
        <v>76</v>
      </c>
      <c r="E215" s="9">
        <v>2800.01</v>
      </c>
      <c r="F215" s="8" t="s">
        <v>77</v>
      </c>
    </row>
    <row r="216" spans="1:6" s="10" customFormat="1" ht="25.5" x14ac:dyDescent="0.2">
      <c r="B216" s="6">
        <v>45</v>
      </c>
      <c r="C216" s="7"/>
      <c r="D216" s="8" t="s">
        <v>78</v>
      </c>
      <c r="E216" s="9">
        <v>1800.01</v>
      </c>
      <c r="F216" s="8" t="s">
        <v>79</v>
      </c>
    </row>
    <row r="217" spans="1:6" s="5" customFormat="1" ht="12.75" x14ac:dyDescent="0.2">
      <c r="B217" s="7"/>
      <c r="C217" s="7"/>
      <c r="D217" s="42" t="s">
        <v>10</v>
      </c>
      <c r="E217" s="35">
        <f>SUM(E211:E216)</f>
        <v>47174.48</v>
      </c>
      <c r="F217" s="43"/>
    </row>
    <row r="218" spans="1:6" s="37" customFormat="1" x14ac:dyDescent="0.25">
      <c r="E218" s="44"/>
    </row>
    <row r="219" spans="1:6" s="10" customFormat="1" ht="12.75" x14ac:dyDescent="0.2">
      <c r="B219" s="11"/>
      <c r="C219" s="12"/>
      <c r="D219" s="13"/>
      <c r="E219" s="14"/>
      <c r="F219" s="13"/>
    </row>
    <row r="220" spans="1:6" s="10" customFormat="1" ht="12.75" x14ac:dyDescent="0.2">
      <c r="B220" s="11"/>
      <c r="C220" s="12"/>
      <c r="D220" s="13"/>
      <c r="E220" s="14"/>
      <c r="F220" s="13"/>
    </row>
    <row r="221" spans="1:6" s="5" customFormat="1" ht="12.75" x14ac:dyDescent="0.2"/>
    <row r="222" spans="1:6" s="5" customFormat="1" ht="12.75" x14ac:dyDescent="0.2">
      <c r="A222" s="10"/>
    </row>
    <row r="223" spans="1:6" s="5" customFormat="1" ht="12.75" x14ac:dyDescent="0.2">
      <c r="A223" s="10"/>
    </row>
    <row r="224" spans="1:6" s="5" customFormat="1" ht="12.75" x14ac:dyDescent="0.2"/>
    <row r="225" spans="2:7" s="5" customFormat="1" ht="12.75" x14ac:dyDescent="0.2">
      <c r="B225" s="28"/>
      <c r="C225" s="29" t="s">
        <v>0</v>
      </c>
      <c r="D225" s="29"/>
      <c r="E225" s="29"/>
      <c r="F225" s="29"/>
      <c r="G225" s="29"/>
    </row>
    <row r="226" spans="2:7" s="5" customFormat="1" ht="12.75" x14ac:dyDescent="0.2">
      <c r="B226" s="28"/>
      <c r="C226" s="29" t="s">
        <v>1</v>
      </c>
      <c r="D226" s="29"/>
      <c r="E226" s="29"/>
      <c r="F226" s="29"/>
      <c r="G226" s="29"/>
    </row>
    <row r="227" spans="2:7" s="5" customFormat="1" ht="12.75" x14ac:dyDescent="0.2">
      <c r="B227" s="28"/>
      <c r="C227" s="29" t="s">
        <v>2</v>
      </c>
      <c r="D227" s="29"/>
      <c r="E227" s="29"/>
      <c r="F227" s="29"/>
      <c r="G227" s="29"/>
    </row>
    <row r="228" spans="2:7" s="5" customFormat="1" ht="12.75" x14ac:dyDescent="0.2">
      <c r="B228" s="28"/>
      <c r="C228" s="28"/>
      <c r="D228" s="28"/>
      <c r="E228" s="28"/>
      <c r="F228" s="28"/>
    </row>
    <row r="229" spans="2:7" s="5" customFormat="1" ht="12.75" x14ac:dyDescent="0.2">
      <c r="B229" s="30" t="s">
        <v>3</v>
      </c>
      <c r="C229" s="30"/>
      <c r="D229" s="31" t="s">
        <v>13</v>
      </c>
      <c r="E229" s="30"/>
      <c r="F229" s="32" t="s">
        <v>261</v>
      </c>
      <c r="G229" s="31"/>
    </row>
    <row r="230" spans="2:7" s="5" customFormat="1" ht="12.75" x14ac:dyDescent="0.2">
      <c r="B230" s="33" t="s">
        <v>4</v>
      </c>
      <c r="C230" s="33"/>
      <c r="D230" s="33" t="s">
        <v>14</v>
      </c>
      <c r="E230" s="33"/>
      <c r="F230" s="32" t="s">
        <v>229</v>
      </c>
      <c r="G230" s="30"/>
    </row>
    <row r="231" spans="2:7" s="5" customFormat="1" ht="12.75" x14ac:dyDescent="0.2">
      <c r="B231" s="33" t="s">
        <v>12</v>
      </c>
      <c r="C231" s="34"/>
      <c r="D231" s="34"/>
      <c r="E231" s="34"/>
      <c r="F231" s="34"/>
    </row>
    <row r="232" spans="2:7" s="5" customFormat="1" ht="25.5" x14ac:dyDescent="0.2">
      <c r="B232" s="7" t="s">
        <v>5</v>
      </c>
      <c r="C232" s="7" t="s">
        <v>6</v>
      </c>
      <c r="D232" s="7" t="s">
        <v>7</v>
      </c>
      <c r="E232" s="35" t="s">
        <v>8</v>
      </c>
      <c r="F232" s="7" t="s">
        <v>9</v>
      </c>
    </row>
    <row r="233" spans="2:7" s="5" customFormat="1" ht="228" customHeight="1" x14ac:dyDescent="0.2">
      <c r="B233" s="57">
        <v>46</v>
      </c>
      <c r="C233" s="58"/>
      <c r="D233" s="8" t="s">
        <v>80</v>
      </c>
      <c r="E233" s="9">
        <v>12000</v>
      </c>
      <c r="F233" s="17" t="s">
        <v>18</v>
      </c>
    </row>
    <row r="234" spans="2:7" s="37" customFormat="1" x14ac:dyDescent="0.25">
      <c r="B234" s="38">
        <v>47</v>
      </c>
      <c r="C234" s="39"/>
      <c r="D234" s="39" t="s">
        <v>81</v>
      </c>
      <c r="E234" s="40">
        <v>630</v>
      </c>
      <c r="F234" s="39" t="s">
        <v>39</v>
      </c>
    </row>
    <row r="235" spans="2:7" s="5" customFormat="1" ht="12.75" x14ac:dyDescent="0.2">
      <c r="B235" s="7"/>
      <c r="C235" s="7"/>
      <c r="D235" s="42" t="s">
        <v>10</v>
      </c>
      <c r="E235" s="35">
        <f>SUM(E233:E234)</f>
        <v>12630</v>
      </c>
      <c r="F235" s="59"/>
    </row>
    <row r="236" spans="2:7" s="37" customFormat="1" x14ac:dyDescent="0.25">
      <c r="E236" s="44"/>
    </row>
    <row r="237" spans="2:7" s="5" customFormat="1" ht="12.75" x14ac:dyDescent="0.2">
      <c r="E237" s="50"/>
    </row>
    <row r="238" spans="2:7" s="5" customFormat="1" ht="12.75" x14ac:dyDescent="0.2">
      <c r="E238" s="50"/>
    </row>
    <row r="239" spans="2:7" s="5" customFormat="1" ht="12.75" x14ac:dyDescent="0.2">
      <c r="E239" s="50"/>
    </row>
    <row r="240" spans="2:7" s="5" customFormat="1" ht="12.75" x14ac:dyDescent="0.2">
      <c r="E240" s="50"/>
    </row>
    <row r="241" spans="1:7" s="5" customFormat="1" ht="12.75" x14ac:dyDescent="0.2">
      <c r="E241" s="50"/>
    </row>
    <row r="242" spans="1:7" s="5" customFormat="1" ht="12.75" x14ac:dyDescent="0.2">
      <c r="E242" s="50"/>
    </row>
    <row r="243" spans="1:7" s="5" customFormat="1" ht="12.75" x14ac:dyDescent="0.2">
      <c r="E243" s="50"/>
    </row>
    <row r="244" spans="1:7" s="5" customFormat="1" ht="12.75" x14ac:dyDescent="0.2">
      <c r="E244" s="50"/>
    </row>
    <row r="245" spans="1:7" s="5" customFormat="1" ht="12.75" x14ac:dyDescent="0.2"/>
    <row r="246" spans="1:7" s="5" customFormat="1" ht="12.75" x14ac:dyDescent="0.2">
      <c r="A246" s="10"/>
    </row>
    <row r="247" spans="1:7" s="5" customFormat="1" ht="12.75" x14ac:dyDescent="0.2"/>
    <row r="248" spans="1:7" s="5" customFormat="1" ht="12.75" x14ac:dyDescent="0.2">
      <c r="B248" s="28"/>
      <c r="C248" s="29" t="s">
        <v>0</v>
      </c>
      <c r="D248" s="29"/>
      <c r="E248" s="29"/>
      <c r="F248" s="29"/>
      <c r="G248" s="29"/>
    </row>
    <row r="249" spans="1:7" s="5" customFormat="1" ht="12.75" x14ac:dyDescent="0.2">
      <c r="B249" s="28"/>
      <c r="C249" s="29" t="s">
        <v>1</v>
      </c>
      <c r="D249" s="29"/>
      <c r="E249" s="29"/>
      <c r="F249" s="29"/>
      <c r="G249" s="29"/>
    </row>
    <row r="250" spans="1:7" s="5" customFormat="1" ht="12.75" x14ac:dyDescent="0.2">
      <c r="B250" s="28"/>
      <c r="C250" s="29" t="s">
        <v>2</v>
      </c>
      <c r="D250" s="29"/>
      <c r="E250" s="29"/>
      <c r="F250" s="29"/>
      <c r="G250" s="29"/>
    </row>
    <row r="251" spans="1:7" s="5" customFormat="1" ht="12.75" x14ac:dyDescent="0.2">
      <c r="B251" s="28"/>
      <c r="C251" s="28"/>
      <c r="D251" s="28"/>
      <c r="E251" s="28"/>
      <c r="F251" s="28"/>
    </row>
    <row r="252" spans="1:7" s="5" customFormat="1" ht="12.75" x14ac:dyDescent="0.2">
      <c r="B252" s="30" t="s">
        <v>3</v>
      </c>
      <c r="C252" s="30"/>
      <c r="D252" s="31" t="s">
        <v>13</v>
      </c>
      <c r="E252" s="30"/>
      <c r="F252" s="32" t="s">
        <v>261</v>
      </c>
      <c r="G252" s="31"/>
    </row>
    <row r="253" spans="1:7" s="5" customFormat="1" ht="12.75" x14ac:dyDescent="0.2">
      <c r="B253" s="33" t="s">
        <v>4</v>
      </c>
      <c r="C253" s="33"/>
      <c r="D253" s="33" t="s">
        <v>14</v>
      </c>
      <c r="E253" s="33"/>
      <c r="F253" s="32" t="s">
        <v>230</v>
      </c>
      <c r="G253" s="30"/>
    </row>
    <row r="254" spans="1:7" s="5" customFormat="1" ht="12.75" x14ac:dyDescent="0.2">
      <c r="B254" s="33" t="s">
        <v>12</v>
      </c>
      <c r="C254" s="34"/>
      <c r="D254" s="34"/>
      <c r="E254" s="34"/>
      <c r="F254" s="34"/>
    </row>
    <row r="255" spans="1:7" s="5" customFormat="1" ht="25.5" x14ac:dyDescent="0.2">
      <c r="B255" s="7" t="s">
        <v>5</v>
      </c>
      <c r="C255" s="7" t="s">
        <v>6</v>
      </c>
      <c r="D255" s="7" t="s">
        <v>7</v>
      </c>
      <c r="E255" s="35" t="s">
        <v>8</v>
      </c>
      <c r="F255" s="7" t="s">
        <v>9</v>
      </c>
    </row>
    <row r="256" spans="1:7" s="5" customFormat="1" ht="226.5" customHeight="1" x14ac:dyDescent="0.2">
      <c r="B256" s="6">
        <v>48</v>
      </c>
      <c r="C256" s="7"/>
      <c r="D256" s="8" t="s">
        <v>82</v>
      </c>
      <c r="E256" s="9">
        <v>10461.91</v>
      </c>
      <c r="F256" s="17" t="s">
        <v>18</v>
      </c>
    </row>
    <row r="257" spans="1:7" s="37" customFormat="1" x14ac:dyDescent="0.25">
      <c r="B257" s="56">
        <v>49</v>
      </c>
      <c r="C257" s="39"/>
      <c r="D257" s="39" t="s">
        <v>83</v>
      </c>
      <c r="E257" s="40">
        <v>1098.52</v>
      </c>
      <c r="F257" s="39" t="s">
        <v>39</v>
      </c>
    </row>
    <row r="258" spans="1:7" s="10" customFormat="1" ht="12.75" x14ac:dyDescent="0.2">
      <c r="B258" s="6">
        <v>50</v>
      </c>
      <c r="C258" s="7"/>
      <c r="D258" s="8" t="s">
        <v>84</v>
      </c>
      <c r="E258" s="36">
        <v>751</v>
      </c>
      <c r="F258" s="3" t="s">
        <v>39</v>
      </c>
    </row>
    <row r="259" spans="1:7" s="10" customFormat="1" ht="12.75" x14ac:dyDescent="0.2">
      <c r="B259" s="6">
        <v>51</v>
      </c>
      <c r="C259" s="7"/>
      <c r="D259" s="8" t="s">
        <v>85</v>
      </c>
      <c r="E259" s="36">
        <v>1300.08</v>
      </c>
      <c r="F259" s="3" t="s">
        <v>39</v>
      </c>
    </row>
    <row r="260" spans="1:7" s="10" customFormat="1" ht="25.5" x14ac:dyDescent="0.2">
      <c r="B260" s="6">
        <v>52</v>
      </c>
      <c r="C260" s="7"/>
      <c r="D260" s="41" t="s">
        <v>86</v>
      </c>
      <c r="E260" s="36">
        <v>7200</v>
      </c>
      <c r="F260" s="8" t="s">
        <v>24</v>
      </c>
    </row>
    <row r="261" spans="1:7" s="10" customFormat="1" ht="25.5" x14ac:dyDescent="0.2">
      <c r="B261" s="6">
        <v>53</v>
      </c>
      <c r="C261" s="7"/>
      <c r="D261" s="41" t="s">
        <v>87</v>
      </c>
      <c r="E261" s="36">
        <v>7200</v>
      </c>
      <c r="F261" s="3" t="s">
        <v>24</v>
      </c>
    </row>
    <row r="262" spans="1:7" s="10" customFormat="1" ht="40.5" customHeight="1" x14ac:dyDescent="0.2">
      <c r="B262" s="6">
        <v>54</v>
      </c>
      <c r="C262" s="7"/>
      <c r="D262" s="41" t="s">
        <v>88</v>
      </c>
      <c r="E262" s="36">
        <v>4600</v>
      </c>
      <c r="F262" s="3" t="s">
        <v>24</v>
      </c>
    </row>
    <row r="263" spans="1:7" s="5" customFormat="1" ht="12.75" x14ac:dyDescent="0.2">
      <c r="B263" s="7"/>
      <c r="C263" s="7"/>
      <c r="D263" s="42" t="s">
        <v>10</v>
      </c>
      <c r="E263" s="35">
        <f>SUM(E256:E262)</f>
        <v>32611.510000000002</v>
      </c>
      <c r="F263" s="59"/>
    </row>
    <row r="264" spans="1:7" s="10" customFormat="1" ht="12.75" x14ac:dyDescent="0.2">
      <c r="B264" s="11"/>
      <c r="C264" s="12"/>
      <c r="D264" s="13"/>
      <c r="E264" s="55"/>
      <c r="F264" s="4"/>
    </row>
    <row r="265" spans="1:7" s="5" customFormat="1" ht="12.75" x14ac:dyDescent="0.2"/>
    <row r="266" spans="1:7" s="5" customFormat="1" ht="12.75" x14ac:dyDescent="0.2">
      <c r="A266" s="10"/>
    </row>
    <row r="267" spans="1:7" s="5" customFormat="1" ht="12.75" x14ac:dyDescent="0.2"/>
    <row r="268" spans="1:7" s="5" customFormat="1" ht="12.75" x14ac:dyDescent="0.2">
      <c r="B268" s="28"/>
      <c r="C268" s="29" t="s">
        <v>0</v>
      </c>
      <c r="D268" s="29"/>
      <c r="E268" s="29"/>
      <c r="F268" s="29"/>
      <c r="G268" s="29"/>
    </row>
    <row r="269" spans="1:7" s="5" customFormat="1" ht="12.75" x14ac:dyDescent="0.2">
      <c r="B269" s="28"/>
      <c r="C269" s="29" t="s">
        <v>1</v>
      </c>
      <c r="D269" s="29"/>
      <c r="E269" s="29"/>
      <c r="F269" s="29"/>
      <c r="G269" s="29"/>
    </row>
    <row r="270" spans="1:7" s="5" customFormat="1" ht="12.75" x14ac:dyDescent="0.2">
      <c r="B270" s="28"/>
      <c r="C270" s="29" t="s">
        <v>2</v>
      </c>
      <c r="D270" s="29"/>
      <c r="E270" s="29"/>
      <c r="F270" s="29"/>
      <c r="G270" s="29"/>
    </row>
    <row r="271" spans="1:7" s="5" customFormat="1" ht="12.75" x14ac:dyDescent="0.2">
      <c r="B271" s="28"/>
      <c r="C271" s="28"/>
      <c r="D271" s="28"/>
      <c r="E271" s="28"/>
      <c r="F271" s="28"/>
    </row>
    <row r="272" spans="1:7" s="5" customFormat="1" ht="12.75" x14ac:dyDescent="0.2">
      <c r="B272" s="30" t="s">
        <v>3</v>
      </c>
      <c r="C272" s="30"/>
      <c r="D272" s="31" t="s">
        <v>13</v>
      </c>
      <c r="E272" s="30"/>
      <c r="F272" s="32" t="s">
        <v>261</v>
      </c>
      <c r="G272" s="31"/>
    </row>
    <row r="273" spans="2:7" s="5" customFormat="1" ht="12.75" x14ac:dyDescent="0.2">
      <c r="B273" s="33" t="s">
        <v>4</v>
      </c>
      <c r="C273" s="33"/>
      <c r="D273" s="33" t="s">
        <v>14</v>
      </c>
      <c r="E273" s="33"/>
      <c r="F273" s="32" t="s">
        <v>231</v>
      </c>
      <c r="G273" s="30"/>
    </row>
    <row r="274" spans="2:7" s="5" customFormat="1" ht="12.75" x14ac:dyDescent="0.2">
      <c r="B274" s="33" t="s">
        <v>12</v>
      </c>
      <c r="C274" s="34"/>
      <c r="D274" s="34"/>
      <c r="E274" s="34"/>
      <c r="F274" s="34"/>
    </row>
    <row r="275" spans="2:7" s="5" customFormat="1" ht="25.5" x14ac:dyDescent="0.2">
      <c r="B275" s="7" t="s">
        <v>5</v>
      </c>
      <c r="C275" s="7" t="s">
        <v>6</v>
      </c>
      <c r="D275" s="7" t="s">
        <v>7</v>
      </c>
      <c r="E275" s="35" t="s">
        <v>8</v>
      </c>
      <c r="F275" s="7" t="s">
        <v>9</v>
      </c>
    </row>
    <row r="276" spans="2:7" s="5" customFormat="1" ht="25.5" x14ac:dyDescent="0.2">
      <c r="B276" s="6">
        <v>55</v>
      </c>
      <c r="C276" s="7"/>
      <c r="D276" s="41" t="s">
        <v>93</v>
      </c>
      <c r="E276" s="36">
        <v>1800</v>
      </c>
      <c r="F276" s="3" t="s">
        <v>97</v>
      </c>
      <c r="G276" s="10"/>
    </row>
    <row r="277" spans="2:7" s="5" customFormat="1" ht="38.25" x14ac:dyDescent="0.2">
      <c r="B277" s="6">
        <v>56</v>
      </c>
      <c r="C277" s="6"/>
      <c r="D277" s="41" t="s">
        <v>89</v>
      </c>
      <c r="E277" s="36">
        <v>12200</v>
      </c>
      <c r="F277" s="8" t="s">
        <v>24</v>
      </c>
    </row>
    <row r="278" spans="2:7" s="37" customFormat="1" ht="25.5" x14ac:dyDescent="0.25">
      <c r="B278" s="60">
        <v>57</v>
      </c>
      <c r="C278" s="39"/>
      <c r="D278" s="41" t="s">
        <v>90</v>
      </c>
      <c r="E278" s="36">
        <v>7200</v>
      </c>
      <c r="F278" s="8" t="s">
        <v>91</v>
      </c>
    </row>
    <row r="279" spans="2:7" s="10" customFormat="1" ht="25.5" customHeight="1" x14ac:dyDescent="0.2">
      <c r="B279" s="6">
        <v>58</v>
      </c>
      <c r="C279" s="7"/>
      <c r="D279" s="41" t="s">
        <v>92</v>
      </c>
      <c r="E279" s="36">
        <v>7200</v>
      </c>
      <c r="F279" s="3" t="s">
        <v>24</v>
      </c>
    </row>
    <row r="280" spans="2:7" s="10" customFormat="1" ht="33.75" customHeight="1" x14ac:dyDescent="0.2">
      <c r="B280" s="6">
        <v>59</v>
      </c>
      <c r="C280" s="7"/>
      <c r="D280" s="41" t="s">
        <v>94</v>
      </c>
      <c r="E280" s="36">
        <v>4600</v>
      </c>
      <c r="F280" s="3" t="s">
        <v>24</v>
      </c>
    </row>
    <row r="281" spans="2:7" s="10" customFormat="1" ht="25.5" x14ac:dyDescent="0.2">
      <c r="B281" s="6">
        <v>60</v>
      </c>
      <c r="C281" s="7"/>
      <c r="D281" s="41" t="s">
        <v>95</v>
      </c>
      <c r="E281" s="36">
        <v>1800</v>
      </c>
      <c r="F281" s="3" t="s">
        <v>96</v>
      </c>
    </row>
    <row r="282" spans="2:7" s="10" customFormat="1" ht="38.25" x14ac:dyDescent="0.2">
      <c r="B282" s="6">
        <v>61</v>
      </c>
      <c r="C282" s="7"/>
      <c r="D282" s="41" t="s">
        <v>100</v>
      </c>
      <c r="E282" s="36">
        <v>12200</v>
      </c>
      <c r="F282" s="8" t="s">
        <v>24</v>
      </c>
    </row>
    <row r="283" spans="2:7" s="5" customFormat="1" ht="12.75" x14ac:dyDescent="0.2">
      <c r="B283" s="7"/>
      <c r="C283" s="7"/>
      <c r="D283" s="42" t="s">
        <v>10</v>
      </c>
      <c r="E283" s="35">
        <f>SUM(E276:E282)</f>
        <v>47000</v>
      </c>
      <c r="F283" s="43"/>
    </row>
    <row r="284" spans="2:7" s="5" customFormat="1" ht="12.75" x14ac:dyDescent="0.2">
      <c r="B284" s="12"/>
      <c r="C284" s="12"/>
      <c r="D284" s="51"/>
      <c r="E284" s="52"/>
      <c r="F284" s="53"/>
    </row>
    <row r="285" spans="2:7" s="5" customFormat="1" ht="12.75" x14ac:dyDescent="0.2">
      <c r="B285" s="12"/>
      <c r="C285" s="12"/>
      <c r="D285" s="51"/>
      <c r="E285" s="52"/>
      <c r="F285" s="53"/>
    </row>
    <row r="286" spans="2:7" s="5" customFormat="1" ht="12.75" x14ac:dyDescent="0.2">
      <c r="B286" s="12"/>
      <c r="C286" s="12"/>
      <c r="D286" s="51"/>
      <c r="E286" s="52"/>
      <c r="F286" s="53"/>
    </row>
    <row r="287" spans="2:7" s="5" customFormat="1" ht="12.75" x14ac:dyDescent="0.2">
      <c r="B287" s="12"/>
      <c r="C287" s="12"/>
      <c r="D287" s="51"/>
      <c r="E287" s="52"/>
      <c r="F287" s="53"/>
    </row>
    <row r="288" spans="2:7" s="5" customFormat="1" ht="12.75" x14ac:dyDescent="0.2">
      <c r="B288" s="12"/>
      <c r="C288" s="12"/>
      <c r="D288" s="51"/>
      <c r="E288" s="52"/>
      <c r="F288" s="53"/>
    </row>
    <row r="289" spans="1:7" s="5" customFormat="1" ht="12.75" x14ac:dyDescent="0.2">
      <c r="B289" s="12"/>
      <c r="C289" s="12"/>
      <c r="D289" s="51"/>
      <c r="E289" s="52"/>
      <c r="F289" s="53"/>
    </row>
    <row r="290" spans="1:7" s="5" customFormat="1" ht="12.75" x14ac:dyDescent="0.2">
      <c r="B290" s="12"/>
      <c r="C290" s="12"/>
      <c r="D290" s="51"/>
      <c r="E290" s="52"/>
      <c r="F290" s="53"/>
    </row>
    <row r="291" spans="1:7" s="5" customFormat="1" ht="12.75" x14ac:dyDescent="0.2">
      <c r="B291" s="12"/>
      <c r="C291" s="12"/>
      <c r="D291" s="51"/>
      <c r="E291" s="52"/>
      <c r="F291" s="53"/>
    </row>
    <row r="292" spans="1:7" s="5" customFormat="1" ht="12.75" x14ac:dyDescent="0.2">
      <c r="B292" s="12"/>
      <c r="C292" s="12"/>
      <c r="D292" s="51"/>
      <c r="E292" s="52"/>
      <c r="F292" s="53"/>
    </row>
    <row r="293" spans="1:7" s="5" customFormat="1" ht="12.75" x14ac:dyDescent="0.2">
      <c r="B293" s="12"/>
      <c r="C293" s="12"/>
      <c r="D293" s="51"/>
      <c r="E293" s="52"/>
      <c r="F293" s="53"/>
    </row>
    <row r="294" spans="1:7" s="5" customFormat="1" ht="12.75" x14ac:dyDescent="0.2">
      <c r="B294" s="12"/>
      <c r="C294" s="12"/>
      <c r="D294" s="51"/>
      <c r="E294" s="52"/>
      <c r="F294" s="53"/>
    </row>
    <row r="295" spans="1:7" s="5" customFormat="1" ht="12.75" x14ac:dyDescent="0.2">
      <c r="B295" s="12"/>
      <c r="C295" s="12"/>
      <c r="D295" s="51"/>
      <c r="E295" s="52"/>
      <c r="F295" s="53"/>
    </row>
    <row r="296" spans="1:7" s="5" customFormat="1" ht="12.75" x14ac:dyDescent="0.2">
      <c r="B296" s="12"/>
      <c r="C296" s="12"/>
      <c r="D296" s="51"/>
      <c r="E296" s="52"/>
      <c r="F296" s="53"/>
    </row>
    <row r="297" spans="1:7" s="10" customFormat="1" ht="25.5" customHeight="1" x14ac:dyDescent="0.2">
      <c r="B297" s="11"/>
      <c r="C297" s="12"/>
      <c r="D297" s="11"/>
      <c r="E297" s="14"/>
      <c r="F297" s="14"/>
    </row>
    <row r="298" spans="1:7" s="5" customFormat="1" ht="12.75" x14ac:dyDescent="0.2"/>
    <row r="299" spans="1:7" s="5" customFormat="1" ht="12.75" x14ac:dyDescent="0.2">
      <c r="A299" s="10"/>
    </row>
    <row r="300" spans="1:7" s="5" customFormat="1" ht="12.75" x14ac:dyDescent="0.2"/>
    <row r="301" spans="1:7" s="5" customFormat="1" ht="12.75" x14ac:dyDescent="0.2">
      <c r="B301" s="28"/>
      <c r="C301" s="29" t="s">
        <v>0</v>
      </c>
      <c r="D301" s="29"/>
      <c r="E301" s="29"/>
      <c r="F301" s="29"/>
      <c r="G301" s="29"/>
    </row>
    <row r="302" spans="1:7" s="5" customFormat="1" ht="12.75" x14ac:dyDescent="0.2">
      <c r="B302" s="28"/>
      <c r="C302" s="29" t="s">
        <v>1</v>
      </c>
      <c r="D302" s="29"/>
      <c r="E302" s="29"/>
      <c r="F302" s="29"/>
      <c r="G302" s="29"/>
    </row>
    <row r="303" spans="1:7" s="5" customFormat="1" ht="12.75" x14ac:dyDescent="0.2">
      <c r="B303" s="28"/>
      <c r="C303" s="29" t="s">
        <v>2</v>
      </c>
      <c r="D303" s="29"/>
      <c r="E303" s="29"/>
      <c r="F303" s="29"/>
      <c r="G303" s="29"/>
    </row>
    <row r="304" spans="1:7" s="5" customFormat="1" ht="12.75" x14ac:dyDescent="0.2">
      <c r="B304" s="28"/>
      <c r="C304" s="28"/>
      <c r="D304" s="28"/>
      <c r="E304" s="28"/>
      <c r="F304" s="28"/>
    </row>
    <row r="305" spans="1:7" s="5" customFormat="1" ht="12.75" x14ac:dyDescent="0.2">
      <c r="B305" s="30" t="s">
        <v>3</v>
      </c>
      <c r="C305" s="30"/>
      <c r="D305" s="31" t="s">
        <v>13</v>
      </c>
      <c r="E305" s="30"/>
      <c r="F305" s="32" t="s">
        <v>261</v>
      </c>
      <c r="G305" s="31"/>
    </row>
    <row r="306" spans="1:7" s="5" customFormat="1" ht="12.75" x14ac:dyDescent="0.2">
      <c r="B306" s="33" t="s">
        <v>4</v>
      </c>
      <c r="C306" s="33"/>
      <c r="D306" s="33" t="s">
        <v>14</v>
      </c>
      <c r="E306" s="33"/>
      <c r="F306" s="32" t="s">
        <v>232</v>
      </c>
      <c r="G306" s="30"/>
    </row>
    <row r="307" spans="1:7" s="5" customFormat="1" ht="12.75" x14ac:dyDescent="0.2">
      <c r="B307" s="33" t="s">
        <v>12</v>
      </c>
      <c r="C307" s="34"/>
      <c r="D307" s="34"/>
      <c r="E307" s="34"/>
      <c r="F307" s="34"/>
    </row>
    <row r="308" spans="1:7" s="5" customFormat="1" ht="25.5" x14ac:dyDescent="0.2">
      <c r="B308" s="7" t="s">
        <v>5</v>
      </c>
      <c r="C308" s="7" t="s">
        <v>6</v>
      </c>
      <c r="D308" s="7" t="s">
        <v>7</v>
      </c>
      <c r="E308" s="35" t="s">
        <v>8</v>
      </c>
      <c r="F308" s="7" t="s">
        <v>9</v>
      </c>
    </row>
    <row r="309" spans="1:7" s="5" customFormat="1" x14ac:dyDescent="0.25">
      <c r="B309" s="6"/>
      <c r="C309" s="61" t="s">
        <v>101</v>
      </c>
      <c r="D309" s="6"/>
      <c r="E309" s="36"/>
      <c r="F309" s="3"/>
    </row>
    <row r="310" spans="1:7" s="37" customFormat="1" ht="228" customHeight="1" x14ac:dyDescent="0.25">
      <c r="B310" s="38">
        <v>62</v>
      </c>
      <c r="C310" s="39"/>
      <c r="D310" s="39" t="s">
        <v>102</v>
      </c>
      <c r="E310" s="40">
        <v>5935</v>
      </c>
      <c r="F310" s="17" t="s">
        <v>18</v>
      </c>
    </row>
    <row r="311" spans="1:7" s="37" customFormat="1" ht="30" x14ac:dyDescent="0.25">
      <c r="B311" s="38">
        <v>63</v>
      </c>
      <c r="C311" s="39"/>
      <c r="D311" s="39" t="s">
        <v>103</v>
      </c>
      <c r="E311" s="40">
        <v>500</v>
      </c>
      <c r="F311" s="45" t="s">
        <v>59</v>
      </c>
    </row>
    <row r="312" spans="1:7" s="5" customFormat="1" ht="12.75" x14ac:dyDescent="0.2">
      <c r="B312" s="7"/>
      <c r="C312" s="7"/>
      <c r="D312" s="42" t="s">
        <v>10</v>
      </c>
      <c r="E312" s="35">
        <f>SUM(E309:E311)</f>
        <v>6435</v>
      </c>
      <c r="F312" s="43"/>
    </row>
    <row r="313" spans="1:7" s="5" customFormat="1" ht="12.75" x14ac:dyDescent="0.2">
      <c r="B313" s="12"/>
      <c r="C313" s="12"/>
      <c r="D313" s="51"/>
      <c r="E313" s="52"/>
      <c r="F313" s="53"/>
    </row>
    <row r="314" spans="1:7" s="5" customFormat="1" ht="12.75" x14ac:dyDescent="0.2">
      <c r="B314" s="12"/>
      <c r="C314" s="12"/>
      <c r="D314" s="51"/>
      <c r="E314" s="52"/>
      <c r="F314" s="53"/>
    </row>
    <row r="315" spans="1:7" s="5" customFormat="1" ht="12.75" x14ac:dyDescent="0.2">
      <c r="B315" s="12"/>
      <c r="C315" s="12"/>
      <c r="D315" s="51"/>
      <c r="E315" s="52"/>
      <c r="F315" s="53"/>
    </row>
    <row r="316" spans="1:7" s="5" customFormat="1" ht="12.75" x14ac:dyDescent="0.2">
      <c r="B316" s="12"/>
      <c r="C316" s="12"/>
      <c r="D316" s="51"/>
      <c r="E316" s="52"/>
      <c r="F316" s="53"/>
    </row>
    <row r="317" spans="1:7" s="5" customFormat="1" ht="12.75" x14ac:dyDescent="0.2">
      <c r="B317" s="12"/>
      <c r="C317" s="12"/>
      <c r="D317" s="51"/>
      <c r="E317" s="52"/>
      <c r="F317" s="53"/>
    </row>
    <row r="318" spans="1:7" s="37" customFormat="1" x14ac:dyDescent="0.25">
      <c r="E318" s="44"/>
    </row>
    <row r="319" spans="1:7" s="5" customFormat="1" ht="12.75" x14ac:dyDescent="0.2"/>
    <row r="320" spans="1:7" s="5" customFormat="1" ht="12.75" x14ac:dyDescent="0.2">
      <c r="A320" s="10"/>
    </row>
    <row r="321" spans="2:7" s="5" customFormat="1" ht="12.75" x14ac:dyDescent="0.2"/>
    <row r="322" spans="2:7" s="5" customFormat="1" ht="12.75" x14ac:dyDescent="0.2">
      <c r="B322" s="28"/>
      <c r="C322" s="29" t="s">
        <v>0</v>
      </c>
      <c r="D322" s="29"/>
      <c r="E322" s="29"/>
      <c r="F322" s="29"/>
      <c r="G322" s="29"/>
    </row>
    <row r="323" spans="2:7" s="5" customFormat="1" ht="12.75" x14ac:dyDescent="0.2">
      <c r="B323" s="28"/>
      <c r="C323" s="29" t="s">
        <v>1</v>
      </c>
      <c r="D323" s="29"/>
      <c r="E323" s="29"/>
      <c r="F323" s="29"/>
      <c r="G323" s="29"/>
    </row>
    <row r="324" spans="2:7" s="5" customFormat="1" ht="12.75" x14ac:dyDescent="0.2">
      <c r="B324" s="28"/>
      <c r="C324" s="29" t="s">
        <v>2</v>
      </c>
      <c r="D324" s="29"/>
      <c r="E324" s="29"/>
      <c r="F324" s="29"/>
      <c r="G324" s="29"/>
    </row>
    <row r="325" spans="2:7" s="5" customFormat="1" ht="12.75" x14ac:dyDescent="0.2">
      <c r="B325" s="28"/>
      <c r="C325" s="28"/>
      <c r="D325" s="28"/>
      <c r="E325" s="28"/>
      <c r="F325" s="28"/>
    </row>
    <row r="326" spans="2:7" s="5" customFormat="1" ht="12.75" x14ac:dyDescent="0.2">
      <c r="B326" s="30" t="s">
        <v>3</v>
      </c>
      <c r="C326" s="30"/>
      <c r="D326" s="31" t="s">
        <v>13</v>
      </c>
      <c r="E326" s="30"/>
      <c r="F326" s="32" t="s">
        <v>261</v>
      </c>
      <c r="G326" s="31"/>
    </row>
    <row r="327" spans="2:7" s="5" customFormat="1" ht="12.75" x14ac:dyDescent="0.2">
      <c r="B327" s="33" t="s">
        <v>4</v>
      </c>
      <c r="C327" s="33"/>
      <c r="D327" s="33" t="s">
        <v>14</v>
      </c>
      <c r="E327" s="33"/>
      <c r="F327" s="32" t="s">
        <v>233</v>
      </c>
      <c r="G327" s="30"/>
    </row>
    <row r="328" spans="2:7" s="5" customFormat="1" ht="12.75" x14ac:dyDescent="0.2">
      <c r="B328" s="33" t="s">
        <v>12</v>
      </c>
      <c r="C328" s="34"/>
      <c r="D328" s="34"/>
      <c r="E328" s="34"/>
      <c r="F328" s="34"/>
    </row>
    <row r="329" spans="2:7" s="5" customFormat="1" ht="25.5" x14ac:dyDescent="0.2">
      <c r="B329" s="7" t="s">
        <v>5</v>
      </c>
      <c r="C329" s="7" t="s">
        <v>6</v>
      </c>
      <c r="D329" s="7" t="s">
        <v>7</v>
      </c>
      <c r="E329" s="35" t="s">
        <v>8</v>
      </c>
      <c r="F329" s="7" t="s">
        <v>9</v>
      </c>
    </row>
    <row r="330" spans="2:7" s="5" customFormat="1" ht="227.25" customHeight="1" x14ac:dyDescent="0.2">
      <c r="B330" s="62">
        <v>64</v>
      </c>
      <c r="C330" s="63"/>
      <c r="D330" s="64" t="s">
        <v>105</v>
      </c>
      <c r="E330" s="65">
        <f>5935+3028</f>
        <v>8963</v>
      </c>
      <c r="F330" s="17" t="s">
        <v>18</v>
      </c>
    </row>
    <row r="331" spans="2:7" s="37" customFormat="1" ht="25.5" x14ac:dyDescent="0.25">
      <c r="B331" s="66"/>
      <c r="C331" s="67"/>
      <c r="D331" s="68"/>
      <c r="E331" s="69"/>
      <c r="F331" s="8" t="s">
        <v>104</v>
      </c>
    </row>
    <row r="332" spans="2:7" s="5" customFormat="1" ht="30" x14ac:dyDescent="0.25">
      <c r="B332" s="6">
        <v>65</v>
      </c>
      <c r="C332" s="7"/>
      <c r="D332" s="39" t="s">
        <v>106</v>
      </c>
      <c r="E332" s="40">
        <v>600</v>
      </c>
      <c r="F332" s="45" t="s">
        <v>59</v>
      </c>
    </row>
    <row r="333" spans="2:7" s="37" customFormat="1" ht="30" x14ac:dyDescent="0.25">
      <c r="B333" s="70">
        <v>66</v>
      </c>
      <c r="C333" s="39"/>
      <c r="D333" s="39" t="s">
        <v>107</v>
      </c>
      <c r="E333" s="40">
        <v>500</v>
      </c>
      <c r="F333" s="45" t="s">
        <v>59</v>
      </c>
    </row>
    <row r="334" spans="2:7" s="10" customFormat="1" ht="30" x14ac:dyDescent="0.25">
      <c r="B334" s="6">
        <v>67</v>
      </c>
      <c r="C334" s="7"/>
      <c r="D334" s="39" t="s">
        <v>108</v>
      </c>
      <c r="E334" s="40">
        <v>500</v>
      </c>
      <c r="F334" s="45" t="s">
        <v>59</v>
      </c>
    </row>
    <row r="335" spans="2:7" s="37" customFormat="1" x14ac:dyDescent="0.25">
      <c r="B335" s="70">
        <v>68</v>
      </c>
      <c r="C335" s="39"/>
      <c r="D335" s="39" t="s">
        <v>109</v>
      </c>
      <c r="E335" s="40">
        <v>2000</v>
      </c>
      <c r="F335" s="39" t="s">
        <v>39</v>
      </c>
    </row>
    <row r="336" spans="2:7" s="5" customFormat="1" ht="12.75" x14ac:dyDescent="0.2">
      <c r="B336" s="7"/>
      <c r="C336" s="7"/>
      <c r="D336" s="42" t="s">
        <v>10</v>
      </c>
      <c r="E336" s="35">
        <f>SUM(E330:E335)</f>
        <v>12563</v>
      </c>
      <c r="F336" s="43"/>
    </row>
    <row r="337" spans="1:7" s="10" customFormat="1" ht="12.75" x14ac:dyDescent="0.2">
      <c r="B337" s="11"/>
      <c r="C337" s="12"/>
      <c r="D337" s="11"/>
      <c r="E337" s="55"/>
      <c r="F337" s="4"/>
    </row>
    <row r="338" spans="1:7" s="10" customFormat="1" ht="12.75" x14ac:dyDescent="0.2">
      <c r="B338" s="11"/>
      <c r="C338" s="12"/>
      <c r="D338" s="11"/>
      <c r="E338" s="55"/>
      <c r="F338" s="4"/>
    </row>
    <row r="339" spans="1:7" s="5" customFormat="1" ht="12.75" x14ac:dyDescent="0.2"/>
    <row r="340" spans="1:7" s="5" customFormat="1" ht="12.75" x14ac:dyDescent="0.2">
      <c r="A340" s="10"/>
    </row>
    <row r="341" spans="1:7" s="5" customFormat="1" ht="12.75" x14ac:dyDescent="0.2"/>
    <row r="342" spans="1:7" s="5" customFormat="1" ht="12.75" x14ac:dyDescent="0.2">
      <c r="B342" s="28"/>
      <c r="C342" s="29" t="s">
        <v>0</v>
      </c>
      <c r="D342" s="29"/>
      <c r="E342" s="29"/>
      <c r="F342" s="29"/>
      <c r="G342" s="29"/>
    </row>
    <row r="343" spans="1:7" s="5" customFormat="1" ht="12.75" x14ac:dyDescent="0.2">
      <c r="B343" s="28"/>
      <c r="C343" s="29" t="s">
        <v>1</v>
      </c>
      <c r="D343" s="29"/>
      <c r="E343" s="29"/>
      <c r="F343" s="29"/>
      <c r="G343" s="29"/>
    </row>
    <row r="344" spans="1:7" s="5" customFormat="1" ht="12.75" x14ac:dyDescent="0.2">
      <c r="B344" s="28"/>
      <c r="C344" s="29" t="s">
        <v>2</v>
      </c>
      <c r="D344" s="29"/>
      <c r="E344" s="29"/>
      <c r="F344" s="29"/>
      <c r="G344" s="29"/>
    </row>
    <row r="345" spans="1:7" s="5" customFormat="1" ht="12.75" x14ac:dyDescent="0.2">
      <c r="B345" s="28"/>
      <c r="C345" s="28"/>
      <c r="D345" s="28"/>
      <c r="E345" s="28"/>
      <c r="F345" s="28"/>
    </row>
    <row r="346" spans="1:7" s="5" customFormat="1" ht="12.75" x14ac:dyDescent="0.2">
      <c r="B346" s="30" t="s">
        <v>3</v>
      </c>
      <c r="C346" s="30"/>
      <c r="D346" s="31" t="s">
        <v>13</v>
      </c>
      <c r="E346" s="30"/>
      <c r="F346" s="32" t="s">
        <v>261</v>
      </c>
      <c r="G346" s="31"/>
    </row>
    <row r="347" spans="1:7" s="5" customFormat="1" ht="12.75" x14ac:dyDescent="0.2">
      <c r="B347" s="33" t="s">
        <v>4</v>
      </c>
      <c r="C347" s="33"/>
      <c r="D347" s="33" t="s">
        <v>14</v>
      </c>
      <c r="E347" s="33"/>
      <c r="F347" s="32" t="s">
        <v>234</v>
      </c>
      <c r="G347" s="30"/>
    </row>
    <row r="348" spans="1:7" s="5" customFormat="1" ht="12.75" x14ac:dyDescent="0.2">
      <c r="B348" s="33" t="s">
        <v>12</v>
      </c>
      <c r="C348" s="34"/>
      <c r="D348" s="34"/>
      <c r="E348" s="34"/>
      <c r="F348" s="34"/>
    </row>
    <row r="349" spans="1:7" s="5" customFormat="1" ht="25.5" x14ac:dyDescent="0.2">
      <c r="B349" s="7" t="s">
        <v>5</v>
      </c>
      <c r="C349" s="7" t="s">
        <v>6</v>
      </c>
      <c r="D349" s="7" t="s">
        <v>7</v>
      </c>
      <c r="E349" s="35" t="s">
        <v>8</v>
      </c>
      <c r="F349" s="7" t="s">
        <v>9</v>
      </c>
    </row>
    <row r="350" spans="1:7" s="5" customFormat="1" ht="12.75" x14ac:dyDescent="0.2">
      <c r="B350" s="71">
        <v>69</v>
      </c>
      <c r="C350" s="71"/>
      <c r="D350" s="71" t="s">
        <v>110</v>
      </c>
      <c r="E350" s="72">
        <v>60</v>
      </c>
      <c r="F350" s="73" t="s">
        <v>111</v>
      </c>
    </row>
    <row r="351" spans="1:7" s="37" customFormat="1" x14ac:dyDescent="0.25">
      <c r="B351" s="38">
        <v>70</v>
      </c>
      <c r="C351" s="39"/>
      <c r="D351" s="39" t="s">
        <v>112</v>
      </c>
      <c r="E351" s="40">
        <v>8000</v>
      </c>
      <c r="F351" s="39" t="s">
        <v>113</v>
      </c>
    </row>
    <row r="352" spans="1:7" s="10" customFormat="1" ht="234.75" customHeight="1" x14ac:dyDescent="0.2">
      <c r="B352" s="6">
        <v>71</v>
      </c>
      <c r="C352" s="7"/>
      <c r="D352" s="6" t="s">
        <v>114</v>
      </c>
      <c r="E352" s="36">
        <f>37078.25+14415.97</f>
        <v>51494.22</v>
      </c>
      <c r="F352" s="17" t="s">
        <v>18</v>
      </c>
    </row>
    <row r="353" spans="1:7" s="37" customFormat="1" ht="45" x14ac:dyDescent="0.25">
      <c r="B353" s="38">
        <v>72</v>
      </c>
      <c r="C353" s="39"/>
      <c r="D353" s="39" t="s">
        <v>115</v>
      </c>
      <c r="E353" s="40">
        <f>2200+3000</f>
        <v>5200</v>
      </c>
      <c r="F353" s="45" t="s">
        <v>116</v>
      </c>
    </row>
    <row r="354" spans="1:7" s="5" customFormat="1" ht="12.75" x14ac:dyDescent="0.2">
      <c r="B354" s="7"/>
      <c r="C354" s="7"/>
      <c r="D354" s="42" t="s">
        <v>10</v>
      </c>
      <c r="E354" s="35">
        <f>SUM(E350:E353)</f>
        <v>64754.22</v>
      </c>
      <c r="F354" s="59"/>
    </row>
    <row r="355" spans="1:7" s="37" customFormat="1" x14ac:dyDescent="0.25">
      <c r="E355" s="44"/>
    </row>
    <row r="356" spans="1:7" s="37" customFormat="1" x14ac:dyDescent="0.25">
      <c r="E356" s="44"/>
    </row>
    <row r="357" spans="1:7" s="37" customFormat="1" x14ac:dyDescent="0.25">
      <c r="E357" s="44"/>
    </row>
    <row r="358" spans="1:7" s="37" customFormat="1" x14ac:dyDescent="0.25">
      <c r="E358" s="44"/>
    </row>
    <row r="359" spans="1:7" s="37" customFormat="1" x14ac:dyDescent="0.25">
      <c r="E359" s="44"/>
    </row>
    <row r="360" spans="1:7" s="5" customFormat="1" ht="12.75" x14ac:dyDescent="0.2"/>
    <row r="361" spans="1:7" s="5" customFormat="1" ht="12.75" x14ac:dyDescent="0.2">
      <c r="A361" s="10"/>
    </row>
    <row r="362" spans="1:7" s="5" customFormat="1" ht="12.75" x14ac:dyDescent="0.2"/>
    <row r="363" spans="1:7" s="5" customFormat="1" ht="12.75" x14ac:dyDescent="0.2">
      <c r="B363" s="28"/>
      <c r="C363" s="29" t="s">
        <v>0</v>
      </c>
      <c r="D363" s="29"/>
      <c r="E363" s="29"/>
      <c r="F363" s="29"/>
      <c r="G363" s="29"/>
    </row>
    <row r="364" spans="1:7" s="5" customFormat="1" ht="12.75" x14ac:dyDescent="0.2">
      <c r="B364" s="28"/>
      <c r="C364" s="29" t="s">
        <v>1</v>
      </c>
      <c r="D364" s="29"/>
      <c r="E364" s="29"/>
      <c r="F364" s="29"/>
      <c r="G364" s="29"/>
    </row>
    <row r="365" spans="1:7" s="5" customFormat="1" ht="12.75" x14ac:dyDescent="0.2">
      <c r="B365" s="28"/>
      <c r="C365" s="29" t="s">
        <v>2</v>
      </c>
      <c r="D365" s="29"/>
      <c r="E365" s="29"/>
      <c r="F365" s="29"/>
      <c r="G365" s="29"/>
    </row>
    <row r="366" spans="1:7" s="5" customFormat="1" ht="12.75" x14ac:dyDescent="0.2">
      <c r="B366" s="28"/>
      <c r="C366" s="28"/>
      <c r="D366" s="28"/>
      <c r="E366" s="28"/>
      <c r="F366" s="28"/>
    </row>
    <row r="367" spans="1:7" s="5" customFormat="1" ht="12.75" x14ac:dyDescent="0.2">
      <c r="B367" s="30" t="s">
        <v>3</v>
      </c>
      <c r="C367" s="30"/>
      <c r="D367" s="31" t="s">
        <v>13</v>
      </c>
      <c r="E367" s="30"/>
      <c r="F367" s="32" t="s">
        <v>261</v>
      </c>
      <c r="G367" s="31"/>
    </row>
    <row r="368" spans="1:7" s="5" customFormat="1" ht="12.75" x14ac:dyDescent="0.2">
      <c r="B368" s="33" t="s">
        <v>4</v>
      </c>
      <c r="C368" s="33"/>
      <c r="D368" s="33" t="s">
        <v>14</v>
      </c>
      <c r="E368" s="33"/>
      <c r="F368" s="32" t="s">
        <v>235</v>
      </c>
      <c r="G368" s="30"/>
    </row>
    <row r="369" spans="1:7" s="5" customFormat="1" ht="12.75" x14ac:dyDescent="0.2">
      <c r="B369" s="33" t="s">
        <v>12</v>
      </c>
      <c r="C369" s="34"/>
      <c r="D369" s="34"/>
      <c r="E369" s="34"/>
      <c r="F369" s="34"/>
    </row>
    <row r="370" spans="1:7" s="5" customFormat="1" ht="25.5" x14ac:dyDescent="0.2">
      <c r="B370" s="7" t="s">
        <v>5</v>
      </c>
      <c r="C370" s="7" t="s">
        <v>6</v>
      </c>
      <c r="D370" s="7" t="s">
        <v>7</v>
      </c>
      <c r="E370" s="35" t="s">
        <v>8</v>
      </c>
      <c r="F370" s="7" t="s">
        <v>9</v>
      </c>
    </row>
    <row r="371" spans="1:7" s="5" customFormat="1" ht="234.75" customHeight="1" x14ac:dyDescent="0.2">
      <c r="B371" s="71">
        <v>73</v>
      </c>
      <c r="C371" s="71"/>
      <c r="D371" s="71" t="s">
        <v>117</v>
      </c>
      <c r="E371" s="72">
        <v>3200</v>
      </c>
      <c r="F371" s="17" t="s">
        <v>18</v>
      </c>
    </row>
    <row r="372" spans="1:7" s="37" customFormat="1" ht="45" x14ac:dyDescent="0.25">
      <c r="B372" s="38">
        <v>74</v>
      </c>
      <c r="C372" s="39"/>
      <c r="D372" s="39" t="s">
        <v>115</v>
      </c>
      <c r="E372" s="40">
        <f>2200+3000</f>
        <v>5200</v>
      </c>
      <c r="F372" s="45" t="s">
        <v>118</v>
      </c>
    </row>
    <row r="373" spans="1:7" s="10" customFormat="1" ht="12.75" x14ac:dyDescent="0.2">
      <c r="B373" s="6">
        <v>75</v>
      </c>
      <c r="C373" s="7"/>
      <c r="D373" s="6" t="s">
        <v>119</v>
      </c>
      <c r="E373" s="36">
        <v>525</v>
      </c>
      <c r="F373" s="17" t="s">
        <v>120</v>
      </c>
    </row>
    <row r="374" spans="1:7" s="37" customFormat="1" x14ac:dyDescent="0.25">
      <c r="B374" s="38">
        <v>76</v>
      </c>
      <c r="C374" s="39"/>
      <c r="D374" s="39" t="s">
        <v>121</v>
      </c>
      <c r="E374" s="40">
        <v>125</v>
      </c>
      <c r="F374" s="45" t="s">
        <v>122</v>
      </c>
    </row>
    <row r="375" spans="1:7" s="5" customFormat="1" ht="12.75" x14ac:dyDescent="0.2">
      <c r="B375" s="7"/>
      <c r="C375" s="7"/>
      <c r="D375" s="42" t="s">
        <v>10</v>
      </c>
      <c r="E375" s="35">
        <f>SUM(E371:E374)</f>
        <v>9050</v>
      </c>
      <c r="F375" s="59"/>
    </row>
    <row r="376" spans="1:7" s="37" customFormat="1" x14ac:dyDescent="0.25">
      <c r="E376" s="44"/>
    </row>
    <row r="377" spans="1:7" s="37" customFormat="1" x14ac:dyDescent="0.25">
      <c r="E377" s="44"/>
    </row>
    <row r="378" spans="1:7" s="37" customFormat="1" x14ac:dyDescent="0.25">
      <c r="E378" s="44"/>
    </row>
    <row r="379" spans="1:7" s="37" customFormat="1" x14ac:dyDescent="0.25">
      <c r="E379" s="44"/>
    </row>
    <row r="380" spans="1:7" s="5" customFormat="1" ht="12.75" x14ac:dyDescent="0.2"/>
    <row r="381" spans="1:7" s="5" customFormat="1" ht="12.75" x14ac:dyDescent="0.2">
      <c r="A381" s="10"/>
    </row>
    <row r="382" spans="1:7" s="5" customFormat="1" ht="12.75" x14ac:dyDescent="0.2"/>
    <row r="383" spans="1:7" s="5" customFormat="1" ht="12.75" x14ac:dyDescent="0.2">
      <c r="B383" s="28"/>
      <c r="C383" s="29" t="s">
        <v>0</v>
      </c>
      <c r="D383" s="29"/>
      <c r="E383" s="29"/>
      <c r="F383" s="29"/>
      <c r="G383" s="29"/>
    </row>
    <row r="384" spans="1:7" s="5" customFormat="1" ht="12.75" x14ac:dyDescent="0.2">
      <c r="B384" s="28"/>
      <c r="C384" s="29" t="s">
        <v>1</v>
      </c>
      <c r="D384" s="29"/>
      <c r="E384" s="29"/>
      <c r="F384" s="29"/>
      <c r="G384" s="29"/>
    </row>
    <row r="385" spans="2:7" s="5" customFormat="1" ht="12.75" x14ac:dyDescent="0.2">
      <c r="B385" s="28"/>
      <c r="C385" s="29" t="s">
        <v>2</v>
      </c>
      <c r="D385" s="29"/>
      <c r="E385" s="29"/>
      <c r="F385" s="29"/>
      <c r="G385" s="29"/>
    </row>
    <row r="386" spans="2:7" s="5" customFormat="1" ht="12.75" x14ac:dyDescent="0.2">
      <c r="B386" s="28"/>
      <c r="C386" s="28"/>
      <c r="D386" s="28"/>
      <c r="E386" s="28"/>
      <c r="F386" s="28"/>
    </row>
    <row r="387" spans="2:7" s="5" customFormat="1" ht="12.75" x14ac:dyDescent="0.2">
      <c r="B387" s="30" t="s">
        <v>3</v>
      </c>
      <c r="C387" s="30"/>
      <c r="D387" s="31" t="s">
        <v>13</v>
      </c>
      <c r="E387" s="30"/>
      <c r="F387" s="32" t="s">
        <v>261</v>
      </c>
      <c r="G387" s="31"/>
    </row>
    <row r="388" spans="2:7" s="5" customFormat="1" ht="12.75" x14ac:dyDescent="0.2">
      <c r="B388" s="33" t="s">
        <v>4</v>
      </c>
      <c r="C388" s="33"/>
      <c r="D388" s="33" t="s">
        <v>14</v>
      </c>
      <c r="E388" s="33"/>
      <c r="F388" s="32" t="s">
        <v>236</v>
      </c>
      <c r="G388" s="30"/>
    </row>
    <row r="389" spans="2:7" s="5" customFormat="1" ht="12.75" x14ac:dyDescent="0.2">
      <c r="B389" s="33" t="s">
        <v>12</v>
      </c>
      <c r="C389" s="34"/>
      <c r="D389" s="34"/>
      <c r="E389" s="34"/>
      <c r="F389" s="34"/>
    </row>
    <row r="390" spans="2:7" s="5" customFormat="1" ht="25.5" x14ac:dyDescent="0.2">
      <c r="B390" s="7" t="s">
        <v>5</v>
      </c>
      <c r="C390" s="7" t="s">
        <v>6</v>
      </c>
      <c r="D390" s="7" t="s">
        <v>7</v>
      </c>
      <c r="E390" s="35" t="s">
        <v>8</v>
      </c>
      <c r="F390" s="7" t="s">
        <v>9</v>
      </c>
    </row>
    <row r="391" spans="2:7" s="5" customFormat="1" ht="234.75" customHeight="1" x14ac:dyDescent="0.2">
      <c r="B391" s="71">
        <v>77</v>
      </c>
      <c r="C391" s="71"/>
      <c r="D391" s="71" t="s">
        <v>123</v>
      </c>
      <c r="E391" s="72">
        <v>6600</v>
      </c>
      <c r="F391" s="17" t="s">
        <v>18</v>
      </c>
    </row>
    <row r="392" spans="2:7" s="37" customFormat="1" x14ac:dyDescent="0.25">
      <c r="B392" s="38">
        <v>78</v>
      </c>
      <c r="C392" s="39"/>
      <c r="D392" s="39" t="s">
        <v>110</v>
      </c>
      <c r="E392" s="40">
        <f>180+180</f>
        <v>360</v>
      </c>
      <c r="F392" s="45" t="s">
        <v>124</v>
      </c>
    </row>
    <row r="393" spans="2:7" s="10" customFormat="1" ht="12.75" x14ac:dyDescent="0.2">
      <c r="B393" s="6">
        <v>79</v>
      </c>
      <c r="C393" s="7"/>
      <c r="D393" s="6" t="s">
        <v>125</v>
      </c>
      <c r="E393" s="36">
        <v>1223</v>
      </c>
      <c r="F393" s="17" t="s">
        <v>39</v>
      </c>
    </row>
    <row r="394" spans="2:7" s="37" customFormat="1" ht="30" x14ac:dyDescent="0.25">
      <c r="B394" s="38">
        <v>80</v>
      </c>
      <c r="C394" s="39"/>
      <c r="D394" s="39" t="s">
        <v>126</v>
      </c>
      <c r="E394" s="40">
        <v>445.8</v>
      </c>
      <c r="F394" s="45" t="s">
        <v>127</v>
      </c>
    </row>
    <row r="395" spans="2:7" s="37" customFormat="1" ht="30" x14ac:dyDescent="0.25">
      <c r="B395" s="38">
        <v>81</v>
      </c>
      <c r="C395" s="39"/>
      <c r="D395" s="45" t="s">
        <v>128</v>
      </c>
      <c r="E395" s="40">
        <v>2856</v>
      </c>
      <c r="F395" s="39" t="s">
        <v>39</v>
      </c>
    </row>
    <row r="396" spans="2:7" s="37" customFormat="1" x14ac:dyDescent="0.25">
      <c r="B396" s="38">
        <v>82</v>
      </c>
      <c r="C396" s="39"/>
      <c r="D396" s="39" t="s">
        <v>129</v>
      </c>
      <c r="E396" s="40">
        <v>9994.41</v>
      </c>
      <c r="F396" s="39" t="s">
        <v>39</v>
      </c>
    </row>
    <row r="397" spans="2:7" s="5" customFormat="1" ht="12.75" x14ac:dyDescent="0.2">
      <c r="B397" s="7"/>
      <c r="C397" s="7"/>
      <c r="D397" s="42" t="s">
        <v>10</v>
      </c>
      <c r="E397" s="35">
        <f>SUM(E391:E396)</f>
        <v>21479.21</v>
      </c>
      <c r="F397" s="59"/>
    </row>
    <row r="398" spans="2:7" s="37" customFormat="1" x14ac:dyDescent="0.25">
      <c r="E398" s="44"/>
    </row>
    <row r="399" spans="2:7" s="37" customFormat="1" x14ac:dyDescent="0.25">
      <c r="E399" s="44"/>
    </row>
    <row r="400" spans="2:7" s="5" customFormat="1" ht="12.75" x14ac:dyDescent="0.2"/>
    <row r="401" spans="1:7" s="5" customFormat="1" ht="12.75" x14ac:dyDescent="0.2">
      <c r="A401" s="10"/>
    </row>
    <row r="402" spans="1:7" s="5" customFormat="1" ht="12.75" x14ac:dyDescent="0.2"/>
    <row r="403" spans="1:7" s="5" customFormat="1" ht="12.75" x14ac:dyDescent="0.2">
      <c r="B403" s="28"/>
      <c r="C403" s="29" t="s">
        <v>0</v>
      </c>
      <c r="D403" s="29"/>
      <c r="E403" s="29"/>
      <c r="F403" s="29"/>
      <c r="G403" s="29"/>
    </row>
    <row r="404" spans="1:7" s="5" customFormat="1" ht="12.75" x14ac:dyDescent="0.2">
      <c r="B404" s="28"/>
      <c r="C404" s="29" t="s">
        <v>1</v>
      </c>
      <c r="D404" s="29"/>
      <c r="E404" s="29"/>
      <c r="F404" s="29"/>
      <c r="G404" s="29"/>
    </row>
    <row r="405" spans="1:7" s="5" customFormat="1" ht="12.75" x14ac:dyDescent="0.2">
      <c r="B405" s="28"/>
      <c r="C405" s="29" t="s">
        <v>2</v>
      </c>
      <c r="D405" s="29"/>
      <c r="E405" s="29"/>
      <c r="F405" s="29"/>
      <c r="G405" s="29"/>
    </row>
    <row r="406" spans="1:7" s="5" customFormat="1" ht="12.75" x14ac:dyDescent="0.2">
      <c r="B406" s="28"/>
      <c r="C406" s="28"/>
      <c r="D406" s="28"/>
      <c r="E406" s="28"/>
      <c r="F406" s="28"/>
    </row>
    <row r="407" spans="1:7" s="5" customFormat="1" ht="12.75" x14ac:dyDescent="0.2">
      <c r="B407" s="30" t="s">
        <v>3</v>
      </c>
      <c r="C407" s="30"/>
      <c r="D407" s="31" t="s">
        <v>13</v>
      </c>
      <c r="E407" s="30"/>
      <c r="F407" s="32" t="s">
        <v>261</v>
      </c>
      <c r="G407" s="31"/>
    </row>
    <row r="408" spans="1:7" s="5" customFormat="1" ht="12.75" x14ac:dyDescent="0.2">
      <c r="B408" s="33" t="s">
        <v>4</v>
      </c>
      <c r="C408" s="33"/>
      <c r="D408" s="33" t="s">
        <v>14</v>
      </c>
      <c r="E408" s="33"/>
      <c r="F408" s="32" t="s">
        <v>237</v>
      </c>
      <c r="G408" s="30"/>
    </row>
    <row r="409" spans="1:7" s="5" customFormat="1" ht="12.75" x14ac:dyDescent="0.2">
      <c r="B409" s="33" t="s">
        <v>12</v>
      </c>
      <c r="C409" s="34"/>
      <c r="D409" s="34"/>
      <c r="E409" s="34"/>
      <c r="F409" s="34"/>
    </row>
    <row r="410" spans="1:7" s="5" customFormat="1" ht="25.5" x14ac:dyDescent="0.2">
      <c r="B410" s="7" t="s">
        <v>5</v>
      </c>
      <c r="C410" s="7" t="s">
        <v>6</v>
      </c>
      <c r="D410" s="7" t="s">
        <v>7</v>
      </c>
      <c r="E410" s="35" t="s">
        <v>8</v>
      </c>
      <c r="F410" s="7" t="s">
        <v>9</v>
      </c>
    </row>
    <row r="411" spans="1:7" s="5" customFormat="1" ht="12.75" x14ac:dyDescent="0.2">
      <c r="B411" s="71">
        <v>83</v>
      </c>
      <c r="C411" s="71"/>
      <c r="D411" s="71" t="s">
        <v>130</v>
      </c>
      <c r="E411" s="72">
        <v>952</v>
      </c>
      <c r="F411" s="17" t="s">
        <v>39</v>
      </c>
    </row>
    <row r="412" spans="1:7" s="37" customFormat="1" ht="25.5" x14ac:dyDescent="0.25">
      <c r="B412" s="38">
        <v>84</v>
      </c>
      <c r="C412" s="39"/>
      <c r="D412" s="41" t="s">
        <v>131</v>
      </c>
      <c r="E412" s="36">
        <v>7200</v>
      </c>
      <c r="F412" s="8" t="s">
        <v>24</v>
      </c>
    </row>
    <row r="413" spans="1:7" s="37" customFormat="1" ht="25.5" x14ac:dyDescent="0.25">
      <c r="B413" s="38">
        <v>85</v>
      </c>
      <c r="C413" s="39"/>
      <c r="D413" s="41" t="s">
        <v>133</v>
      </c>
      <c r="E413" s="36">
        <v>7200</v>
      </c>
      <c r="F413" s="8" t="s">
        <v>24</v>
      </c>
    </row>
    <row r="414" spans="1:7" s="10" customFormat="1" ht="25.5" x14ac:dyDescent="0.2">
      <c r="B414" s="6">
        <v>86</v>
      </c>
      <c r="C414" s="7"/>
      <c r="D414" s="41" t="s">
        <v>132</v>
      </c>
      <c r="E414" s="36">
        <v>1800</v>
      </c>
      <c r="F414" s="3" t="s">
        <v>96</v>
      </c>
    </row>
    <row r="415" spans="1:7" s="37" customFormat="1" ht="25.5" x14ac:dyDescent="0.25">
      <c r="B415" s="38">
        <v>87</v>
      </c>
      <c r="C415" s="39"/>
      <c r="D415" s="41" t="s">
        <v>134</v>
      </c>
      <c r="E415" s="36">
        <v>1800</v>
      </c>
      <c r="F415" s="3" t="s">
        <v>96</v>
      </c>
    </row>
    <row r="416" spans="1:7" s="37" customFormat="1" ht="25.5" x14ac:dyDescent="0.25">
      <c r="B416" s="38">
        <v>88</v>
      </c>
      <c r="C416" s="39"/>
      <c r="D416" s="41" t="s">
        <v>135</v>
      </c>
      <c r="E416" s="36">
        <v>7200</v>
      </c>
      <c r="F416" s="3" t="s">
        <v>24</v>
      </c>
    </row>
    <row r="417" spans="1:7" s="37" customFormat="1" ht="46.5" customHeight="1" x14ac:dyDescent="0.25">
      <c r="B417" s="38">
        <v>89</v>
      </c>
      <c r="C417" s="39"/>
      <c r="D417" s="41" t="s">
        <v>136</v>
      </c>
      <c r="E417" s="36">
        <v>4600</v>
      </c>
      <c r="F417" s="3" t="s">
        <v>24</v>
      </c>
    </row>
    <row r="418" spans="1:7" s="37" customFormat="1" ht="38.25" x14ac:dyDescent="0.25">
      <c r="B418" s="38">
        <v>90</v>
      </c>
      <c r="C418" s="39"/>
      <c r="D418" s="41" t="s">
        <v>137</v>
      </c>
      <c r="E418" s="36">
        <v>12200</v>
      </c>
      <c r="F418" s="8" t="s">
        <v>24</v>
      </c>
    </row>
    <row r="419" spans="1:7" s="37" customFormat="1" ht="25.5" x14ac:dyDescent="0.25">
      <c r="B419" s="38">
        <v>91</v>
      </c>
      <c r="C419" s="39"/>
      <c r="D419" s="41" t="s">
        <v>138</v>
      </c>
      <c r="E419" s="36">
        <v>7200</v>
      </c>
      <c r="F419" s="3" t="s">
        <v>24</v>
      </c>
    </row>
    <row r="420" spans="1:7" s="37" customFormat="1" ht="39" customHeight="1" x14ac:dyDescent="0.25">
      <c r="B420" s="38">
        <v>92</v>
      </c>
      <c r="C420" s="39"/>
      <c r="D420" s="41" t="s">
        <v>139</v>
      </c>
      <c r="E420" s="36">
        <v>4600</v>
      </c>
      <c r="F420" s="3" t="s">
        <v>24</v>
      </c>
    </row>
    <row r="421" spans="1:7" s="37" customFormat="1" ht="38.25" x14ac:dyDescent="0.25">
      <c r="B421" s="38">
        <v>93</v>
      </c>
      <c r="C421" s="39"/>
      <c r="D421" s="41" t="s">
        <v>140</v>
      </c>
      <c r="E421" s="36">
        <v>12200</v>
      </c>
      <c r="F421" s="8" t="s">
        <v>24</v>
      </c>
    </row>
    <row r="422" spans="1:7" s="5" customFormat="1" ht="12.75" x14ac:dyDescent="0.2">
      <c r="B422" s="7"/>
      <c r="C422" s="7"/>
      <c r="D422" s="42" t="s">
        <v>10</v>
      </c>
      <c r="E422" s="35">
        <f>SUM(E411:E421)</f>
        <v>66952</v>
      </c>
      <c r="F422" s="59"/>
    </row>
    <row r="423" spans="1:7" s="37" customFormat="1" x14ac:dyDescent="0.25">
      <c r="E423" s="44"/>
    </row>
    <row r="424" spans="1:7" s="37" customFormat="1" x14ac:dyDescent="0.25">
      <c r="E424" s="44"/>
    </row>
    <row r="425" spans="1:7" s="37" customFormat="1" x14ac:dyDescent="0.25">
      <c r="E425" s="44"/>
    </row>
    <row r="426" spans="1:7" s="5" customFormat="1" ht="12.75" x14ac:dyDescent="0.2"/>
    <row r="427" spans="1:7" s="5" customFormat="1" ht="12.75" x14ac:dyDescent="0.2">
      <c r="A427" s="10"/>
    </row>
    <row r="428" spans="1:7" s="5" customFormat="1" ht="12.75" x14ac:dyDescent="0.2"/>
    <row r="429" spans="1:7" s="5" customFormat="1" ht="12.75" x14ac:dyDescent="0.2">
      <c r="B429" s="28"/>
      <c r="C429" s="29" t="s">
        <v>0</v>
      </c>
      <c r="D429" s="29"/>
      <c r="E429" s="29"/>
      <c r="F429" s="29"/>
      <c r="G429" s="29"/>
    </row>
    <row r="430" spans="1:7" s="5" customFormat="1" ht="12.75" x14ac:dyDescent="0.2">
      <c r="B430" s="28"/>
      <c r="C430" s="29" t="s">
        <v>1</v>
      </c>
      <c r="D430" s="29"/>
      <c r="E430" s="29"/>
      <c r="F430" s="29"/>
      <c r="G430" s="29"/>
    </row>
    <row r="431" spans="1:7" s="5" customFormat="1" ht="12.75" x14ac:dyDescent="0.2">
      <c r="B431" s="28"/>
      <c r="C431" s="29" t="s">
        <v>2</v>
      </c>
      <c r="D431" s="29"/>
      <c r="E431" s="29"/>
      <c r="F431" s="29"/>
      <c r="G431" s="29"/>
    </row>
    <row r="432" spans="1:7" s="5" customFormat="1" ht="12.75" x14ac:dyDescent="0.2">
      <c r="B432" s="28"/>
      <c r="C432" s="28"/>
      <c r="D432" s="28"/>
      <c r="E432" s="28"/>
      <c r="F432" s="28"/>
    </row>
    <row r="433" spans="1:7" s="5" customFormat="1" ht="12.75" x14ac:dyDescent="0.2">
      <c r="B433" s="30" t="s">
        <v>3</v>
      </c>
      <c r="C433" s="30"/>
      <c r="D433" s="31" t="s">
        <v>13</v>
      </c>
      <c r="E433" s="30"/>
      <c r="F433" s="32" t="s">
        <v>261</v>
      </c>
      <c r="G433" s="31"/>
    </row>
    <row r="434" spans="1:7" s="5" customFormat="1" ht="12.75" x14ac:dyDescent="0.2">
      <c r="B434" s="33" t="s">
        <v>4</v>
      </c>
      <c r="C434" s="33"/>
      <c r="D434" s="33" t="s">
        <v>14</v>
      </c>
      <c r="E434" s="33"/>
      <c r="F434" s="32" t="s">
        <v>238</v>
      </c>
      <c r="G434" s="30"/>
    </row>
    <row r="435" spans="1:7" s="5" customFormat="1" ht="12.75" x14ac:dyDescent="0.2">
      <c r="B435" s="33" t="s">
        <v>12</v>
      </c>
      <c r="C435" s="34"/>
      <c r="D435" s="34"/>
      <c r="E435" s="34"/>
      <c r="F435" s="34"/>
    </row>
    <row r="436" spans="1:7" s="5" customFormat="1" ht="25.5" x14ac:dyDescent="0.2">
      <c r="B436" s="7" t="s">
        <v>5</v>
      </c>
      <c r="C436" s="7" t="s">
        <v>6</v>
      </c>
      <c r="D436" s="7" t="s">
        <v>7</v>
      </c>
      <c r="E436" s="35" t="s">
        <v>8</v>
      </c>
      <c r="F436" s="7" t="s">
        <v>9</v>
      </c>
    </row>
    <row r="437" spans="1:7" s="5" customFormat="1" ht="18.75" customHeight="1" x14ac:dyDescent="0.2">
      <c r="B437" s="71"/>
      <c r="C437" s="74" t="s">
        <v>141</v>
      </c>
      <c r="D437" s="71"/>
      <c r="E437" s="72"/>
      <c r="F437" s="17"/>
    </row>
    <row r="438" spans="1:7" s="37" customFormat="1" ht="243.75" customHeight="1" x14ac:dyDescent="0.25">
      <c r="B438" s="38">
        <v>94</v>
      </c>
      <c r="C438" s="39"/>
      <c r="D438" s="41" t="s">
        <v>142</v>
      </c>
      <c r="E438" s="36">
        <f>1856+2726+870</f>
        <v>5452</v>
      </c>
      <c r="F438" s="17" t="s">
        <v>18</v>
      </c>
    </row>
    <row r="439" spans="1:7" s="5" customFormat="1" ht="12.75" x14ac:dyDescent="0.2">
      <c r="B439" s="7"/>
      <c r="C439" s="7"/>
      <c r="D439" s="42" t="s">
        <v>10</v>
      </c>
      <c r="E439" s="35">
        <f>SUM(E437:E438)</f>
        <v>5452</v>
      </c>
      <c r="F439" s="59"/>
    </row>
    <row r="440" spans="1:7" s="37" customFormat="1" x14ac:dyDescent="0.25">
      <c r="E440" s="44"/>
    </row>
    <row r="441" spans="1:7" s="37" customFormat="1" x14ac:dyDescent="0.25">
      <c r="E441" s="44"/>
    </row>
    <row r="442" spans="1:7" s="37" customFormat="1" x14ac:dyDescent="0.25">
      <c r="E442" s="44"/>
    </row>
    <row r="443" spans="1:7" s="37" customFormat="1" x14ac:dyDescent="0.25">
      <c r="E443" s="44"/>
    </row>
    <row r="444" spans="1:7" s="37" customFormat="1" x14ac:dyDescent="0.25">
      <c r="E444" s="44"/>
    </row>
    <row r="445" spans="1:7" s="37" customFormat="1" x14ac:dyDescent="0.25">
      <c r="E445" s="44"/>
    </row>
    <row r="446" spans="1:7" s="5" customFormat="1" ht="12.75" x14ac:dyDescent="0.2"/>
    <row r="447" spans="1:7" s="5" customFormat="1" ht="12.75" x14ac:dyDescent="0.2">
      <c r="A447" s="10"/>
    </row>
    <row r="448" spans="1:7" s="5" customFormat="1" ht="12.75" x14ac:dyDescent="0.2"/>
    <row r="449" spans="2:7" s="5" customFormat="1" ht="12.75" x14ac:dyDescent="0.2">
      <c r="B449" s="28"/>
      <c r="C449" s="29" t="s">
        <v>0</v>
      </c>
      <c r="D449" s="29"/>
      <c r="E449" s="29"/>
      <c r="F449" s="29"/>
      <c r="G449" s="29"/>
    </row>
    <row r="450" spans="2:7" s="5" customFormat="1" ht="12.75" x14ac:dyDescent="0.2">
      <c r="B450" s="28"/>
      <c r="C450" s="29" t="s">
        <v>1</v>
      </c>
      <c r="D450" s="29"/>
      <c r="E450" s="29"/>
      <c r="F450" s="29"/>
      <c r="G450" s="29"/>
    </row>
    <row r="451" spans="2:7" s="5" customFormat="1" ht="12.75" x14ac:dyDescent="0.2">
      <c r="B451" s="28"/>
      <c r="C451" s="29" t="s">
        <v>2</v>
      </c>
      <c r="D451" s="29"/>
      <c r="E451" s="29"/>
      <c r="F451" s="29"/>
      <c r="G451" s="29"/>
    </row>
    <row r="452" spans="2:7" s="5" customFormat="1" ht="12.75" x14ac:dyDescent="0.2">
      <c r="B452" s="28"/>
      <c r="C452" s="28"/>
      <c r="D452" s="28"/>
      <c r="E452" s="28"/>
      <c r="F452" s="28"/>
    </row>
    <row r="453" spans="2:7" s="5" customFormat="1" ht="12.75" x14ac:dyDescent="0.2">
      <c r="B453" s="30" t="s">
        <v>3</v>
      </c>
      <c r="C453" s="30"/>
      <c r="D453" s="31" t="s">
        <v>13</v>
      </c>
      <c r="E453" s="30"/>
      <c r="F453" s="32" t="s">
        <v>261</v>
      </c>
      <c r="G453" s="31"/>
    </row>
    <row r="454" spans="2:7" s="5" customFormat="1" ht="12.75" x14ac:dyDescent="0.2">
      <c r="B454" s="33" t="s">
        <v>4</v>
      </c>
      <c r="C454" s="33"/>
      <c r="D454" s="33" t="s">
        <v>14</v>
      </c>
      <c r="E454" s="33"/>
      <c r="F454" s="32" t="s">
        <v>239</v>
      </c>
      <c r="G454" s="30"/>
    </row>
    <row r="455" spans="2:7" s="5" customFormat="1" ht="12.75" x14ac:dyDescent="0.2">
      <c r="B455" s="33" t="s">
        <v>12</v>
      </c>
      <c r="C455" s="34"/>
      <c r="D455" s="34"/>
      <c r="E455" s="34"/>
      <c r="F455" s="34"/>
    </row>
    <row r="456" spans="2:7" s="5" customFormat="1" ht="25.5" x14ac:dyDescent="0.2">
      <c r="B456" s="7" t="s">
        <v>5</v>
      </c>
      <c r="C456" s="7" t="s">
        <v>6</v>
      </c>
      <c r="D456" s="7" t="s">
        <v>7</v>
      </c>
      <c r="E456" s="35" t="s">
        <v>8</v>
      </c>
      <c r="F456" s="7" t="s">
        <v>9</v>
      </c>
    </row>
    <row r="457" spans="2:7" s="37" customFormat="1" ht="243.75" customHeight="1" x14ac:dyDescent="0.25">
      <c r="B457" s="38">
        <v>95</v>
      </c>
      <c r="C457" s="39"/>
      <c r="D457" s="41" t="s">
        <v>143</v>
      </c>
      <c r="E457" s="36">
        <f>19525+22100</f>
        <v>41625</v>
      </c>
      <c r="F457" s="17" t="s">
        <v>18</v>
      </c>
    </row>
    <row r="458" spans="2:7" s="5" customFormat="1" ht="12.75" x14ac:dyDescent="0.2">
      <c r="B458" s="7"/>
      <c r="C458" s="7"/>
      <c r="D458" s="42" t="s">
        <v>10</v>
      </c>
      <c r="E458" s="35">
        <f>SUM(E457:E457)</f>
        <v>41625</v>
      </c>
      <c r="F458" s="59"/>
    </row>
    <row r="459" spans="2:7" s="37" customFormat="1" x14ac:dyDescent="0.25">
      <c r="E459" s="44"/>
    </row>
    <row r="460" spans="2:7" s="37" customFormat="1" x14ac:dyDescent="0.25">
      <c r="E460" s="44"/>
    </row>
    <row r="461" spans="2:7" s="37" customFormat="1" x14ac:dyDescent="0.25">
      <c r="E461" s="44"/>
    </row>
    <row r="462" spans="2:7" s="37" customFormat="1" x14ac:dyDescent="0.25">
      <c r="E462" s="44"/>
    </row>
    <row r="463" spans="2:7" s="37" customFormat="1" x14ac:dyDescent="0.25">
      <c r="E463" s="44"/>
    </row>
    <row r="464" spans="2:7" s="37" customFormat="1" x14ac:dyDescent="0.25">
      <c r="E464" s="44"/>
    </row>
    <row r="465" spans="1:7" s="37" customFormat="1" x14ac:dyDescent="0.25">
      <c r="E465" s="44"/>
    </row>
    <row r="466" spans="1:7" s="37" customFormat="1" x14ac:dyDescent="0.25">
      <c r="E466" s="44"/>
    </row>
    <row r="467" spans="1:7" s="37" customFormat="1" x14ac:dyDescent="0.25">
      <c r="E467" s="44"/>
    </row>
    <row r="468" spans="1:7" s="37" customFormat="1" x14ac:dyDescent="0.25">
      <c r="E468" s="44"/>
    </row>
    <row r="469" spans="1:7" s="5" customFormat="1" ht="12.75" x14ac:dyDescent="0.2"/>
    <row r="470" spans="1:7" s="5" customFormat="1" ht="12.75" x14ac:dyDescent="0.2">
      <c r="A470" s="10"/>
    </row>
    <row r="471" spans="1:7" s="5" customFormat="1" ht="12.75" x14ac:dyDescent="0.2"/>
    <row r="472" spans="1:7" s="5" customFormat="1" ht="12.75" x14ac:dyDescent="0.2">
      <c r="B472" s="28"/>
      <c r="C472" s="29" t="s">
        <v>0</v>
      </c>
      <c r="D472" s="29"/>
      <c r="E472" s="29"/>
      <c r="F472" s="29"/>
      <c r="G472" s="29"/>
    </row>
    <row r="473" spans="1:7" s="5" customFormat="1" ht="12.75" x14ac:dyDescent="0.2">
      <c r="B473" s="28"/>
      <c r="C473" s="29" t="s">
        <v>1</v>
      </c>
      <c r="D473" s="29"/>
      <c r="E473" s="29"/>
      <c r="F473" s="29"/>
      <c r="G473" s="29"/>
    </row>
    <row r="474" spans="1:7" s="5" customFormat="1" ht="12.75" x14ac:dyDescent="0.2">
      <c r="B474" s="28"/>
      <c r="C474" s="29" t="s">
        <v>2</v>
      </c>
      <c r="D474" s="29"/>
      <c r="E474" s="29"/>
      <c r="F474" s="29"/>
      <c r="G474" s="29"/>
    </row>
    <row r="475" spans="1:7" s="5" customFormat="1" ht="12.75" x14ac:dyDescent="0.2">
      <c r="B475" s="28"/>
      <c r="C475" s="28"/>
      <c r="D475" s="28"/>
      <c r="E475" s="28"/>
      <c r="F475" s="28"/>
    </row>
    <row r="476" spans="1:7" s="5" customFormat="1" ht="12.75" x14ac:dyDescent="0.2">
      <c r="B476" s="30" t="s">
        <v>3</v>
      </c>
      <c r="C476" s="30"/>
      <c r="D476" s="31" t="s">
        <v>13</v>
      </c>
      <c r="E476" s="30"/>
      <c r="F476" s="32" t="s">
        <v>261</v>
      </c>
      <c r="G476" s="31"/>
    </row>
    <row r="477" spans="1:7" s="5" customFormat="1" ht="12.75" x14ac:dyDescent="0.2">
      <c r="B477" s="33" t="s">
        <v>4</v>
      </c>
      <c r="C477" s="33"/>
      <c r="D477" s="33" t="s">
        <v>14</v>
      </c>
      <c r="E477" s="33"/>
      <c r="F477" s="32" t="s">
        <v>240</v>
      </c>
      <c r="G477" s="30"/>
    </row>
    <row r="478" spans="1:7" s="5" customFormat="1" ht="12.75" x14ac:dyDescent="0.2">
      <c r="B478" s="33" t="s">
        <v>12</v>
      </c>
      <c r="C478" s="34"/>
      <c r="D478" s="34"/>
      <c r="E478" s="34"/>
      <c r="F478" s="34"/>
    </row>
    <row r="479" spans="1:7" s="5" customFormat="1" ht="25.5" x14ac:dyDescent="0.2">
      <c r="B479" s="7" t="s">
        <v>5</v>
      </c>
      <c r="C479" s="7" t="s">
        <v>6</v>
      </c>
      <c r="D479" s="7" t="s">
        <v>7</v>
      </c>
      <c r="E479" s="35" t="s">
        <v>8</v>
      </c>
      <c r="F479" s="7" t="s">
        <v>9</v>
      </c>
    </row>
    <row r="480" spans="1:7" s="37" customFormat="1" ht="243.75" customHeight="1" x14ac:dyDescent="0.25">
      <c r="B480" s="38">
        <v>96</v>
      </c>
      <c r="C480" s="39"/>
      <c r="D480" s="41" t="s">
        <v>144</v>
      </c>
      <c r="E480" s="36">
        <v>5097.04</v>
      </c>
      <c r="F480" s="17" t="s">
        <v>18</v>
      </c>
    </row>
    <row r="481" spans="1:7" s="37" customFormat="1" x14ac:dyDescent="0.25">
      <c r="B481" s="38">
        <v>97</v>
      </c>
      <c r="C481" s="39"/>
      <c r="D481" s="39" t="s">
        <v>29</v>
      </c>
      <c r="E481" s="40">
        <v>1000</v>
      </c>
      <c r="F481" s="39" t="s">
        <v>145</v>
      </c>
    </row>
    <row r="482" spans="1:7" s="37" customFormat="1" x14ac:dyDescent="0.25">
      <c r="B482" s="38">
        <v>98</v>
      </c>
      <c r="C482" s="39"/>
      <c r="D482" s="39" t="s">
        <v>146</v>
      </c>
      <c r="E482" s="40">
        <v>1000</v>
      </c>
      <c r="F482" s="39" t="s">
        <v>145</v>
      </c>
    </row>
    <row r="483" spans="1:7" s="37" customFormat="1" ht="45" x14ac:dyDescent="0.25">
      <c r="B483" s="38">
        <v>99</v>
      </c>
      <c r="C483" s="39"/>
      <c r="D483" s="39" t="s">
        <v>147</v>
      </c>
      <c r="E483" s="40">
        <v>400</v>
      </c>
      <c r="F483" s="45" t="s">
        <v>148</v>
      </c>
    </row>
    <row r="484" spans="1:7" s="5" customFormat="1" ht="12.75" x14ac:dyDescent="0.2">
      <c r="B484" s="7"/>
      <c r="C484" s="7"/>
      <c r="D484" s="42" t="s">
        <v>10</v>
      </c>
      <c r="E484" s="35">
        <f>SUM(E480:E483)</f>
        <v>7497.04</v>
      </c>
      <c r="F484" s="59"/>
    </row>
    <row r="485" spans="1:7" s="37" customFormat="1" x14ac:dyDescent="0.25">
      <c r="E485" s="44"/>
    </row>
    <row r="486" spans="1:7" s="37" customFormat="1" x14ac:dyDescent="0.25">
      <c r="E486" s="44"/>
    </row>
    <row r="487" spans="1:7" s="37" customFormat="1" x14ac:dyDescent="0.25">
      <c r="E487" s="44"/>
    </row>
    <row r="488" spans="1:7" s="5" customFormat="1" ht="12.75" x14ac:dyDescent="0.2"/>
    <row r="489" spans="1:7" s="5" customFormat="1" ht="12.75" x14ac:dyDescent="0.2">
      <c r="A489" s="10"/>
    </row>
    <row r="490" spans="1:7" s="5" customFormat="1" ht="12.75" x14ac:dyDescent="0.2"/>
    <row r="491" spans="1:7" s="5" customFormat="1" ht="12.75" x14ac:dyDescent="0.2">
      <c r="B491" s="28"/>
      <c r="C491" s="29" t="s">
        <v>0</v>
      </c>
      <c r="D491" s="29"/>
      <c r="E491" s="29"/>
      <c r="F491" s="29"/>
      <c r="G491" s="29"/>
    </row>
    <row r="492" spans="1:7" s="5" customFormat="1" ht="12.75" x14ac:dyDescent="0.2">
      <c r="B492" s="28"/>
      <c r="C492" s="29" t="s">
        <v>1</v>
      </c>
      <c r="D492" s="29"/>
      <c r="E492" s="29"/>
      <c r="F492" s="29"/>
      <c r="G492" s="29"/>
    </row>
    <row r="493" spans="1:7" s="5" customFormat="1" ht="12.75" x14ac:dyDescent="0.2">
      <c r="B493" s="28"/>
      <c r="C493" s="29" t="s">
        <v>2</v>
      </c>
      <c r="D493" s="29"/>
      <c r="E493" s="29"/>
      <c r="F493" s="29"/>
      <c r="G493" s="29"/>
    </row>
    <row r="494" spans="1:7" s="5" customFormat="1" ht="12.75" x14ac:dyDescent="0.2">
      <c r="B494" s="28"/>
      <c r="C494" s="28"/>
      <c r="D494" s="28"/>
      <c r="E494" s="28"/>
      <c r="F494" s="28"/>
    </row>
    <row r="495" spans="1:7" s="5" customFormat="1" ht="12.75" x14ac:dyDescent="0.2">
      <c r="B495" s="30" t="s">
        <v>3</v>
      </c>
      <c r="C495" s="30"/>
      <c r="D495" s="31" t="s">
        <v>13</v>
      </c>
      <c r="E495" s="30"/>
      <c r="F495" s="32" t="s">
        <v>261</v>
      </c>
      <c r="G495" s="31"/>
    </row>
    <row r="496" spans="1:7" s="5" customFormat="1" ht="12.75" x14ac:dyDescent="0.2">
      <c r="B496" s="33" t="s">
        <v>4</v>
      </c>
      <c r="C496" s="33"/>
      <c r="D496" s="33" t="s">
        <v>14</v>
      </c>
      <c r="E496" s="33"/>
      <c r="F496" s="32" t="s">
        <v>241</v>
      </c>
      <c r="G496" s="30"/>
    </row>
    <row r="497" spans="1:7" s="5" customFormat="1" ht="12.75" x14ac:dyDescent="0.2">
      <c r="B497" s="33" t="s">
        <v>12</v>
      </c>
      <c r="C497" s="34"/>
      <c r="D497" s="34"/>
      <c r="E497" s="34"/>
      <c r="F497" s="34"/>
    </row>
    <row r="498" spans="1:7" s="5" customFormat="1" ht="25.5" x14ac:dyDescent="0.2">
      <c r="B498" s="7" t="s">
        <v>5</v>
      </c>
      <c r="C498" s="7" t="s">
        <v>6</v>
      </c>
      <c r="D498" s="7" t="s">
        <v>7</v>
      </c>
      <c r="E498" s="35" t="s">
        <v>8</v>
      </c>
      <c r="F498" s="7" t="s">
        <v>9</v>
      </c>
    </row>
    <row r="499" spans="1:7" s="37" customFormat="1" ht="45" x14ac:dyDescent="0.25">
      <c r="B499" s="38">
        <v>100</v>
      </c>
      <c r="C499" s="39"/>
      <c r="D499" s="39" t="s">
        <v>149</v>
      </c>
      <c r="E499" s="40">
        <v>400</v>
      </c>
      <c r="F499" s="45" t="s">
        <v>148</v>
      </c>
    </row>
    <row r="500" spans="1:7" s="37" customFormat="1" ht="30" x14ac:dyDescent="0.25">
      <c r="B500" s="38">
        <v>101</v>
      </c>
      <c r="C500" s="39"/>
      <c r="D500" s="45" t="s">
        <v>150</v>
      </c>
      <c r="E500" s="40">
        <v>2088</v>
      </c>
      <c r="F500" s="39" t="s">
        <v>151</v>
      </c>
    </row>
    <row r="501" spans="1:7" s="37" customFormat="1" ht="227.25" customHeight="1" x14ac:dyDescent="0.25">
      <c r="B501" s="38">
        <v>102</v>
      </c>
      <c r="C501" s="39"/>
      <c r="D501" s="39" t="s">
        <v>152</v>
      </c>
      <c r="E501" s="40">
        <v>2784</v>
      </c>
      <c r="F501" s="17" t="s">
        <v>18</v>
      </c>
    </row>
    <row r="502" spans="1:7" s="5" customFormat="1" ht="12.75" x14ac:dyDescent="0.2">
      <c r="B502" s="7"/>
      <c r="C502" s="7"/>
      <c r="D502" s="42" t="s">
        <v>10</v>
      </c>
      <c r="E502" s="35">
        <f>SUM(E499:E501)</f>
        <v>5272</v>
      </c>
      <c r="F502" s="59"/>
    </row>
    <row r="503" spans="1:7" s="37" customFormat="1" x14ac:dyDescent="0.25">
      <c r="E503" s="44"/>
    </row>
    <row r="504" spans="1:7" s="37" customFormat="1" x14ac:dyDescent="0.25">
      <c r="E504" s="44"/>
    </row>
    <row r="505" spans="1:7" s="37" customFormat="1" x14ac:dyDescent="0.25">
      <c r="E505" s="44"/>
    </row>
    <row r="506" spans="1:7" s="37" customFormat="1" x14ac:dyDescent="0.25">
      <c r="E506" s="44"/>
    </row>
    <row r="507" spans="1:7" s="37" customFormat="1" x14ac:dyDescent="0.25">
      <c r="E507" s="44"/>
    </row>
    <row r="508" spans="1:7" s="5" customFormat="1" ht="12.75" x14ac:dyDescent="0.2"/>
    <row r="509" spans="1:7" s="5" customFormat="1" ht="12.75" x14ac:dyDescent="0.2">
      <c r="A509" s="10"/>
    </row>
    <row r="510" spans="1:7" s="5" customFormat="1" ht="12.75" x14ac:dyDescent="0.2"/>
    <row r="511" spans="1:7" s="5" customFormat="1" ht="12.75" x14ac:dyDescent="0.2">
      <c r="B511" s="28"/>
      <c r="C511" s="29" t="s">
        <v>0</v>
      </c>
      <c r="D511" s="29"/>
      <c r="E511" s="29"/>
      <c r="F511" s="29"/>
      <c r="G511" s="29"/>
    </row>
    <row r="512" spans="1:7" s="5" customFormat="1" ht="12.75" x14ac:dyDescent="0.2">
      <c r="B512" s="28"/>
      <c r="C512" s="29" t="s">
        <v>1</v>
      </c>
      <c r="D512" s="29"/>
      <c r="E512" s="29"/>
      <c r="F512" s="29"/>
      <c r="G512" s="29"/>
    </row>
    <row r="513" spans="2:7" s="5" customFormat="1" ht="12.75" x14ac:dyDescent="0.2">
      <c r="B513" s="28"/>
      <c r="C513" s="29" t="s">
        <v>2</v>
      </c>
      <c r="D513" s="29"/>
      <c r="E513" s="29"/>
      <c r="F513" s="29"/>
      <c r="G513" s="29"/>
    </row>
    <row r="514" spans="2:7" s="5" customFormat="1" ht="12.75" x14ac:dyDescent="0.2">
      <c r="B514" s="28"/>
      <c r="C514" s="28"/>
      <c r="D514" s="28"/>
      <c r="E514" s="28"/>
      <c r="F514" s="28"/>
    </row>
    <row r="515" spans="2:7" s="5" customFormat="1" ht="12.75" x14ac:dyDescent="0.2">
      <c r="B515" s="30" t="s">
        <v>3</v>
      </c>
      <c r="C515" s="30"/>
      <c r="D515" s="31" t="s">
        <v>13</v>
      </c>
      <c r="E515" s="30"/>
      <c r="F515" s="32" t="s">
        <v>261</v>
      </c>
      <c r="G515" s="31"/>
    </row>
    <row r="516" spans="2:7" s="5" customFormat="1" ht="12.75" x14ac:dyDescent="0.2">
      <c r="B516" s="33" t="s">
        <v>4</v>
      </c>
      <c r="C516" s="33"/>
      <c r="D516" s="33" t="s">
        <v>14</v>
      </c>
      <c r="E516" s="33"/>
      <c r="F516" s="32" t="s">
        <v>242</v>
      </c>
      <c r="G516" s="30"/>
    </row>
    <row r="517" spans="2:7" s="5" customFormat="1" ht="12.75" x14ac:dyDescent="0.2">
      <c r="B517" s="33" t="s">
        <v>12</v>
      </c>
      <c r="C517" s="34"/>
      <c r="D517" s="34"/>
      <c r="E517" s="34"/>
      <c r="F517" s="34"/>
    </row>
    <row r="518" spans="2:7" s="5" customFormat="1" ht="25.5" x14ac:dyDescent="0.2">
      <c r="B518" s="7" t="s">
        <v>5</v>
      </c>
      <c r="C518" s="7" t="s">
        <v>6</v>
      </c>
      <c r="D518" s="7" t="s">
        <v>7</v>
      </c>
      <c r="E518" s="35" t="s">
        <v>8</v>
      </c>
      <c r="F518" s="7" t="s">
        <v>9</v>
      </c>
    </row>
    <row r="519" spans="2:7" s="37" customFormat="1" ht="237" customHeight="1" x14ac:dyDescent="0.25">
      <c r="B519" s="38">
        <v>103</v>
      </c>
      <c r="C519" s="39"/>
      <c r="D519" s="39" t="s">
        <v>153</v>
      </c>
      <c r="E519" s="40">
        <v>5800</v>
      </c>
      <c r="F519" s="17" t="s">
        <v>18</v>
      </c>
    </row>
    <row r="520" spans="2:7" s="5" customFormat="1" ht="12.75" x14ac:dyDescent="0.2">
      <c r="B520" s="7"/>
      <c r="C520" s="7"/>
      <c r="D520" s="42" t="s">
        <v>10</v>
      </c>
      <c r="E520" s="35">
        <f>SUM(E519:E519)</f>
        <v>5800</v>
      </c>
      <c r="F520" s="59"/>
    </row>
    <row r="521" spans="2:7" s="37" customFormat="1" x14ac:dyDescent="0.25">
      <c r="E521" s="44"/>
    </row>
    <row r="522" spans="2:7" s="37" customFormat="1" x14ac:dyDescent="0.25">
      <c r="E522" s="44"/>
    </row>
    <row r="523" spans="2:7" s="37" customFormat="1" x14ac:dyDescent="0.25">
      <c r="E523" s="44"/>
    </row>
    <row r="524" spans="2:7" s="37" customFormat="1" x14ac:dyDescent="0.25">
      <c r="E524" s="44"/>
    </row>
    <row r="525" spans="2:7" s="37" customFormat="1" x14ac:dyDescent="0.25">
      <c r="E525" s="44"/>
    </row>
    <row r="526" spans="2:7" s="37" customFormat="1" x14ac:dyDescent="0.25">
      <c r="E526" s="44"/>
    </row>
    <row r="527" spans="2:7" s="37" customFormat="1" x14ac:dyDescent="0.25">
      <c r="E527" s="44"/>
    </row>
    <row r="528" spans="2:7" s="37" customFormat="1" x14ac:dyDescent="0.25">
      <c r="E528" s="44"/>
    </row>
    <row r="529" spans="1:7" s="37" customFormat="1" x14ac:dyDescent="0.25">
      <c r="E529" s="44"/>
    </row>
    <row r="530" spans="1:7" s="37" customFormat="1" x14ac:dyDescent="0.25">
      <c r="E530" s="44"/>
    </row>
    <row r="531" spans="1:7" s="5" customFormat="1" ht="12.75" x14ac:dyDescent="0.2"/>
    <row r="532" spans="1:7" s="5" customFormat="1" ht="12.75" x14ac:dyDescent="0.2">
      <c r="A532" s="10"/>
    </row>
    <row r="533" spans="1:7" s="5" customFormat="1" ht="12.75" x14ac:dyDescent="0.2"/>
    <row r="534" spans="1:7" s="5" customFormat="1" ht="12.75" x14ac:dyDescent="0.2">
      <c r="B534" s="28"/>
      <c r="C534" s="29" t="s">
        <v>0</v>
      </c>
      <c r="D534" s="29"/>
      <c r="E534" s="29"/>
      <c r="F534" s="29"/>
      <c r="G534" s="29"/>
    </row>
    <row r="535" spans="1:7" s="5" customFormat="1" ht="12.75" x14ac:dyDescent="0.2">
      <c r="B535" s="28"/>
      <c r="C535" s="29" t="s">
        <v>1</v>
      </c>
      <c r="D535" s="29"/>
      <c r="E535" s="29"/>
      <c r="F535" s="29"/>
      <c r="G535" s="29"/>
    </row>
    <row r="536" spans="1:7" s="5" customFormat="1" ht="12.75" x14ac:dyDescent="0.2">
      <c r="B536" s="28"/>
      <c r="C536" s="29" t="s">
        <v>2</v>
      </c>
      <c r="D536" s="29"/>
      <c r="E536" s="29"/>
      <c r="F536" s="29"/>
      <c r="G536" s="29"/>
    </row>
    <row r="537" spans="1:7" s="5" customFormat="1" ht="12.75" x14ac:dyDescent="0.2">
      <c r="B537" s="28"/>
      <c r="C537" s="28"/>
      <c r="D537" s="28"/>
      <c r="E537" s="28"/>
      <c r="F537" s="28"/>
    </row>
    <row r="538" spans="1:7" s="5" customFormat="1" ht="12.75" x14ac:dyDescent="0.2">
      <c r="B538" s="30" t="s">
        <v>3</v>
      </c>
      <c r="C538" s="30"/>
      <c r="D538" s="31" t="s">
        <v>13</v>
      </c>
      <c r="E538" s="30"/>
      <c r="F538" s="32" t="s">
        <v>261</v>
      </c>
      <c r="G538" s="31"/>
    </row>
    <row r="539" spans="1:7" s="5" customFormat="1" ht="12.75" x14ac:dyDescent="0.2">
      <c r="B539" s="33" t="s">
        <v>4</v>
      </c>
      <c r="C539" s="33"/>
      <c r="D539" s="33" t="s">
        <v>14</v>
      </c>
      <c r="E539" s="33"/>
      <c r="F539" s="32" t="s">
        <v>243</v>
      </c>
      <c r="G539" s="30"/>
    </row>
    <row r="540" spans="1:7" s="5" customFormat="1" ht="12.75" x14ac:dyDescent="0.2">
      <c r="B540" s="33" t="s">
        <v>12</v>
      </c>
      <c r="C540" s="34"/>
      <c r="D540" s="34"/>
      <c r="E540" s="34"/>
      <c r="F540" s="34"/>
    </row>
    <row r="541" spans="1:7" s="5" customFormat="1" ht="25.5" x14ac:dyDescent="0.2">
      <c r="B541" s="7" t="s">
        <v>5</v>
      </c>
      <c r="C541" s="7" t="s">
        <v>6</v>
      </c>
      <c r="D541" s="7" t="s">
        <v>7</v>
      </c>
      <c r="E541" s="35" t="s">
        <v>8</v>
      </c>
      <c r="F541" s="7" t="s">
        <v>9</v>
      </c>
    </row>
    <row r="542" spans="1:7" s="37" customFormat="1" ht="237" customHeight="1" x14ac:dyDescent="0.25">
      <c r="B542" s="38">
        <v>104</v>
      </c>
      <c r="C542" s="39"/>
      <c r="D542" s="39" t="s">
        <v>154</v>
      </c>
      <c r="E542" s="40">
        <v>2320</v>
      </c>
      <c r="F542" s="17" t="s">
        <v>18</v>
      </c>
    </row>
    <row r="543" spans="1:7" s="37" customFormat="1" x14ac:dyDescent="0.25">
      <c r="B543" s="38">
        <v>105</v>
      </c>
      <c r="C543" s="39"/>
      <c r="D543" s="45" t="s">
        <v>155</v>
      </c>
      <c r="E543" s="40">
        <f>2000+500</f>
        <v>2500</v>
      </c>
      <c r="F543" s="39" t="s">
        <v>151</v>
      </c>
    </row>
    <row r="544" spans="1:7" s="37" customFormat="1" ht="45" x14ac:dyDescent="0.25">
      <c r="B544" s="38">
        <v>106</v>
      </c>
      <c r="C544" s="39"/>
      <c r="D544" s="39" t="s">
        <v>115</v>
      </c>
      <c r="E544" s="40">
        <f>3000</f>
        <v>3000</v>
      </c>
      <c r="F544" s="45" t="s">
        <v>118</v>
      </c>
    </row>
    <row r="545" spans="1:7" s="37" customFormat="1" x14ac:dyDescent="0.25">
      <c r="B545" s="38">
        <v>107</v>
      </c>
      <c r="C545" s="39"/>
      <c r="D545" s="39" t="s">
        <v>156</v>
      </c>
      <c r="E545" s="40">
        <v>676</v>
      </c>
      <c r="F545" s="39" t="s">
        <v>157</v>
      </c>
    </row>
    <row r="546" spans="1:7" s="5" customFormat="1" ht="12.75" x14ac:dyDescent="0.2">
      <c r="B546" s="7"/>
      <c r="C546" s="7"/>
      <c r="D546" s="42" t="s">
        <v>10</v>
      </c>
      <c r="E546" s="35">
        <f>SUM(E542:E545)</f>
        <v>8496</v>
      </c>
      <c r="F546" s="59"/>
    </row>
    <row r="547" spans="1:7" s="37" customFormat="1" x14ac:dyDescent="0.25">
      <c r="E547" s="44"/>
    </row>
    <row r="548" spans="1:7" s="37" customFormat="1" x14ac:dyDescent="0.25">
      <c r="E548" s="44"/>
    </row>
    <row r="549" spans="1:7" s="37" customFormat="1" x14ac:dyDescent="0.25">
      <c r="E549" s="44"/>
    </row>
    <row r="550" spans="1:7" s="37" customFormat="1" x14ac:dyDescent="0.25">
      <c r="E550" s="44"/>
    </row>
    <row r="551" spans="1:7" s="37" customFormat="1" x14ac:dyDescent="0.25">
      <c r="E551" s="44"/>
    </row>
    <row r="552" spans="1:7" s="37" customFormat="1" x14ac:dyDescent="0.25">
      <c r="E552" s="44"/>
    </row>
    <row r="553" spans="1:7" s="5" customFormat="1" ht="12.75" x14ac:dyDescent="0.2"/>
    <row r="554" spans="1:7" s="5" customFormat="1" ht="12.75" x14ac:dyDescent="0.2">
      <c r="A554" s="10"/>
    </row>
    <row r="555" spans="1:7" s="5" customFormat="1" ht="12.75" x14ac:dyDescent="0.2"/>
    <row r="556" spans="1:7" s="5" customFormat="1" ht="12.75" x14ac:dyDescent="0.2">
      <c r="B556" s="28"/>
      <c r="C556" s="29" t="s">
        <v>0</v>
      </c>
      <c r="D556" s="29"/>
      <c r="E556" s="29"/>
      <c r="F556" s="29"/>
      <c r="G556" s="29"/>
    </row>
    <row r="557" spans="1:7" s="5" customFormat="1" ht="12.75" x14ac:dyDescent="0.2">
      <c r="B557" s="28"/>
      <c r="C557" s="29" t="s">
        <v>1</v>
      </c>
      <c r="D557" s="29"/>
      <c r="E557" s="29"/>
      <c r="F557" s="29"/>
      <c r="G557" s="29"/>
    </row>
    <row r="558" spans="1:7" s="5" customFormat="1" ht="12.75" x14ac:dyDescent="0.2">
      <c r="B558" s="28"/>
      <c r="C558" s="29" t="s">
        <v>2</v>
      </c>
      <c r="D558" s="29"/>
      <c r="E558" s="29"/>
      <c r="F558" s="29"/>
      <c r="G558" s="29"/>
    </row>
    <row r="559" spans="1:7" s="5" customFormat="1" ht="12.75" x14ac:dyDescent="0.2">
      <c r="B559" s="28"/>
      <c r="C559" s="28"/>
      <c r="D559" s="28"/>
      <c r="E559" s="28"/>
      <c r="F559" s="28"/>
    </row>
    <row r="560" spans="1:7" s="5" customFormat="1" ht="12.75" x14ac:dyDescent="0.2">
      <c r="B560" s="30" t="s">
        <v>3</v>
      </c>
      <c r="C560" s="30"/>
      <c r="D560" s="31" t="s">
        <v>13</v>
      </c>
      <c r="E560" s="30"/>
      <c r="F560" s="32" t="s">
        <v>261</v>
      </c>
      <c r="G560" s="31"/>
    </row>
    <row r="561" spans="1:7" s="5" customFormat="1" ht="12.75" x14ac:dyDescent="0.2">
      <c r="B561" s="33" t="s">
        <v>4</v>
      </c>
      <c r="C561" s="33"/>
      <c r="D561" s="33" t="s">
        <v>14</v>
      </c>
      <c r="E561" s="33"/>
      <c r="F561" s="32" t="s">
        <v>244</v>
      </c>
      <c r="G561" s="30"/>
    </row>
    <row r="562" spans="1:7" s="5" customFormat="1" ht="12.75" x14ac:dyDescent="0.2">
      <c r="B562" s="33" t="s">
        <v>12</v>
      </c>
      <c r="C562" s="34"/>
      <c r="D562" s="34"/>
      <c r="E562" s="34"/>
      <c r="F562" s="34"/>
    </row>
    <row r="563" spans="1:7" s="5" customFormat="1" ht="25.5" x14ac:dyDescent="0.2">
      <c r="B563" s="7" t="s">
        <v>5</v>
      </c>
      <c r="C563" s="7" t="s">
        <v>6</v>
      </c>
      <c r="D563" s="7" t="s">
        <v>7</v>
      </c>
      <c r="E563" s="35" t="s">
        <v>8</v>
      </c>
      <c r="F563" s="7" t="s">
        <v>9</v>
      </c>
    </row>
    <row r="564" spans="1:7" s="37" customFormat="1" x14ac:dyDescent="0.25">
      <c r="B564" s="39"/>
      <c r="C564" s="61" t="s">
        <v>158</v>
      </c>
      <c r="D564" s="39"/>
      <c r="E564" s="40"/>
      <c r="F564" s="17"/>
    </row>
    <row r="565" spans="1:7" s="37" customFormat="1" ht="237" customHeight="1" x14ac:dyDescent="0.25">
      <c r="B565" s="38">
        <v>108</v>
      </c>
      <c r="C565" s="39"/>
      <c r="D565" s="39" t="s">
        <v>159</v>
      </c>
      <c r="E565" s="40">
        <v>16455.990000000002</v>
      </c>
      <c r="F565" s="17" t="s">
        <v>18</v>
      </c>
    </row>
    <row r="566" spans="1:7" s="5" customFormat="1" ht="12.75" x14ac:dyDescent="0.2">
      <c r="B566" s="7"/>
      <c r="C566" s="7"/>
      <c r="D566" s="42" t="s">
        <v>10</v>
      </c>
      <c r="E566" s="35">
        <f>SUM(E564:E565)</f>
        <v>16455.990000000002</v>
      </c>
      <c r="F566" s="59"/>
    </row>
    <row r="567" spans="1:7" s="37" customFormat="1" x14ac:dyDescent="0.25">
      <c r="E567" s="44"/>
    </row>
    <row r="568" spans="1:7" s="37" customFormat="1" x14ac:dyDescent="0.25">
      <c r="E568" s="44"/>
    </row>
    <row r="569" spans="1:7" s="37" customFormat="1" x14ac:dyDescent="0.25">
      <c r="E569" s="44"/>
    </row>
    <row r="570" spans="1:7" s="37" customFormat="1" x14ac:dyDescent="0.25">
      <c r="E570" s="44"/>
    </row>
    <row r="571" spans="1:7" s="37" customFormat="1" x14ac:dyDescent="0.25">
      <c r="E571" s="44"/>
    </row>
    <row r="572" spans="1:7" s="37" customFormat="1" x14ac:dyDescent="0.25">
      <c r="E572" s="44"/>
    </row>
    <row r="573" spans="1:7" s="37" customFormat="1" x14ac:dyDescent="0.25">
      <c r="E573" s="44"/>
    </row>
    <row r="574" spans="1:7" s="37" customFormat="1" x14ac:dyDescent="0.25">
      <c r="E574" s="44"/>
    </row>
    <row r="575" spans="1:7" s="5" customFormat="1" ht="12.75" x14ac:dyDescent="0.2"/>
    <row r="576" spans="1:7" s="5" customFormat="1" ht="12.75" x14ac:dyDescent="0.2">
      <c r="A576" s="10"/>
    </row>
    <row r="577" spans="2:7" s="5" customFormat="1" ht="12.75" x14ac:dyDescent="0.2"/>
    <row r="578" spans="2:7" s="5" customFormat="1" ht="12.75" x14ac:dyDescent="0.2">
      <c r="B578" s="28"/>
      <c r="C578" s="29" t="s">
        <v>0</v>
      </c>
      <c r="D578" s="29"/>
      <c r="E578" s="29"/>
      <c r="F578" s="29"/>
      <c r="G578" s="29"/>
    </row>
    <row r="579" spans="2:7" s="5" customFormat="1" ht="12.75" x14ac:dyDescent="0.2">
      <c r="B579" s="28"/>
      <c r="C579" s="29" t="s">
        <v>1</v>
      </c>
      <c r="D579" s="29"/>
      <c r="E579" s="29"/>
      <c r="F579" s="29"/>
      <c r="G579" s="29"/>
    </row>
    <row r="580" spans="2:7" s="5" customFormat="1" ht="12.75" x14ac:dyDescent="0.2">
      <c r="B580" s="28"/>
      <c r="C580" s="29" t="s">
        <v>2</v>
      </c>
      <c r="D580" s="29"/>
      <c r="E580" s="29"/>
      <c r="F580" s="29"/>
      <c r="G580" s="29"/>
    </row>
    <row r="581" spans="2:7" s="5" customFormat="1" ht="12.75" x14ac:dyDescent="0.2">
      <c r="B581" s="28"/>
      <c r="C581" s="28"/>
      <c r="D581" s="28"/>
      <c r="E581" s="28"/>
      <c r="F581" s="28"/>
    </row>
    <row r="582" spans="2:7" s="5" customFormat="1" ht="12.75" x14ac:dyDescent="0.2">
      <c r="B582" s="30" t="s">
        <v>3</v>
      </c>
      <c r="C582" s="30"/>
      <c r="D582" s="31" t="s">
        <v>13</v>
      </c>
      <c r="E582" s="30"/>
      <c r="F582" s="32" t="s">
        <v>261</v>
      </c>
      <c r="G582" s="31"/>
    </row>
    <row r="583" spans="2:7" s="5" customFormat="1" ht="12.75" x14ac:dyDescent="0.2">
      <c r="B583" s="33" t="s">
        <v>4</v>
      </c>
      <c r="C583" s="33"/>
      <c r="D583" s="33" t="s">
        <v>14</v>
      </c>
      <c r="E583" s="33"/>
      <c r="F583" s="32" t="s">
        <v>245</v>
      </c>
      <c r="G583" s="30"/>
    </row>
    <row r="584" spans="2:7" s="5" customFormat="1" ht="12.75" x14ac:dyDescent="0.2">
      <c r="B584" s="33" t="s">
        <v>12</v>
      </c>
      <c r="C584" s="34"/>
      <c r="D584" s="34"/>
      <c r="E584" s="34"/>
      <c r="F584" s="34"/>
    </row>
    <row r="585" spans="2:7" s="5" customFormat="1" ht="25.5" x14ac:dyDescent="0.2">
      <c r="B585" s="7" t="s">
        <v>5</v>
      </c>
      <c r="C585" s="7" t="s">
        <v>6</v>
      </c>
      <c r="D585" s="7" t="s">
        <v>7</v>
      </c>
      <c r="E585" s="35" t="s">
        <v>8</v>
      </c>
      <c r="F585" s="7" t="s">
        <v>9</v>
      </c>
    </row>
    <row r="586" spans="2:7" s="37" customFormat="1" ht="239.25" customHeight="1" x14ac:dyDescent="0.25">
      <c r="B586" s="38">
        <v>109</v>
      </c>
      <c r="C586" s="39"/>
      <c r="D586" s="45" t="s">
        <v>160</v>
      </c>
      <c r="E586" s="40">
        <f>12249.89+8976.61+9048.3</f>
        <v>30274.799999999999</v>
      </c>
      <c r="F586" s="17" t="s">
        <v>18</v>
      </c>
    </row>
    <row r="587" spans="2:7" s="5" customFormat="1" ht="12.75" x14ac:dyDescent="0.2">
      <c r="B587" s="7"/>
      <c r="C587" s="7"/>
      <c r="D587" s="42" t="s">
        <v>10</v>
      </c>
      <c r="E587" s="35">
        <f>SUM(E586:E586)</f>
        <v>30274.799999999999</v>
      </c>
      <c r="F587" s="59"/>
    </row>
    <row r="588" spans="2:7" s="37" customFormat="1" x14ac:dyDescent="0.25">
      <c r="E588" s="44"/>
    </row>
    <row r="589" spans="2:7" s="37" customFormat="1" x14ac:dyDescent="0.25">
      <c r="E589" s="44"/>
    </row>
    <row r="590" spans="2:7" s="37" customFormat="1" x14ac:dyDescent="0.25">
      <c r="E590" s="44"/>
    </row>
    <row r="591" spans="2:7" s="37" customFormat="1" x14ac:dyDescent="0.25">
      <c r="E591" s="44"/>
    </row>
    <row r="592" spans="2:7" s="37" customFormat="1" x14ac:dyDescent="0.25">
      <c r="E592" s="44"/>
    </row>
    <row r="593" spans="1:7" s="37" customFormat="1" x14ac:dyDescent="0.25">
      <c r="E593" s="44"/>
    </row>
    <row r="594" spans="1:7" s="37" customFormat="1" x14ac:dyDescent="0.25">
      <c r="E594" s="44"/>
    </row>
    <row r="595" spans="1:7" s="37" customFormat="1" x14ac:dyDescent="0.25">
      <c r="E595" s="44"/>
    </row>
    <row r="596" spans="1:7" s="5" customFormat="1" ht="12.75" x14ac:dyDescent="0.2"/>
    <row r="597" spans="1:7" s="5" customFormat="1" ht="12.75" x14ac:dyDescent="0.2">
      <c r="A597" s="10"/>
    </row>
    <row r="598" spans="1:7" s="5" customFormat="1" ht="12.75" x14ac:dyDescent="0.2"/>
    <row r="599" spans="1:7" s="5" customFormat="1" ht="12.75" x14ac:dyDescent="0.2">
      <c r="B599" s="28"/>
      <c r="C599" s="29" t="s">
        <v>0</v>
      </c>
      <c r="D599" s="29"/>
      <c r="E599" s="29"/>
      <c r="F599" s="29"/>
      <c r="G599" s="29"/>
    </row>
    <row r="600" spans="1:7" s="5" customFormat="1" ht="12.75" x14ac:dyDescent="0.2">
      <c r="B600" s="28"/>
      <c r="C600" s="29" t="s">
        <v>1</v>
      </c>
      <c r="D600" s="29"/>
      <c r="E600" s="29"/>
      <c r="F600" s="29"/>
      <c r="G600" s="29"/>
    </row>
    <row r="601" spans="1:7" s="5" customFormat="1" ht="12.75" x14ac:dyDescent="0.2">
      <c r="B601" s="28"/>
      <c r="C601" s="29" t="s">
        <v>2</v>
      </c>
      <c r="D601" s="29"/>
      <c r="E601" s="29"/>
      <c r="F601" s="29"/>
      <c r="G601" s="29"/>
    </row>
    <row r="602" spans="1:7" s="5" customFormat="1" ht="12.75" x14ac:dyDescent="0.2">
      <c r="B602" s="28"/>
      <c r="C602" s="28"/>
      <c r="D602" s="28"/>
      <c r="E602" s="28"/>
      <c r="F602" s="28"/>
    </row>
    <row r="603" spans="1:7" s="5" customFormat="1" ht="12.75" x14ac:dyDescent="0.2">
      <c r="B603" s="30" t="s">
        <v>3</v>
      </c>
      <c r="C603" s="30"/>
      <c r="D603" s="31" t="s">
        <v>13</v>
      </c>
      <c r="E603" s="30"/>
      <c r="F603" s="32" t="s">
        <v>261</v>
      </c>
      <c r="G603" s="31"/>
    </row>
    <row r="604" spans="1:7" s="5" customFormat="1" ht="12.75" x14ac:dyDescent="0.2">
      <c r="B604" s="33" t="s">
        <v>4</v>
      </c>
      <c r="C604" s="33"/>
      <c r="D604" s="33" t="s">
        <v>14</v>
      </c>
      <c r="E604" s="33"/>
      <c r="F604" s="32" t="s">
        <v>246</v>
      </c>
      <c r="G604" s="30"/>
    </row>
    <row r="605" spans="1:7" s="5" customFormat="1" ht="12.75" x14ac:dyDescent="0.2">
      <c r="B605" s="33" t="s">
        <v>12</v>
      </c>
      <c r="C605" s="34"/>
      <c r="D605" s="34"/>
      <c r="E605" s="34"/>
      <c r="F605" s="34"/>
    </row>
    <row r="606" spans="1:7" s="5" customFormat="1" ht="25.5" x14ac:dyDescent="0.2">
      <c r="B606" s="7" t="s">
        <v>5</v>
      </c>
      <c r="C606" s="7" t="s">
        <v>6</v>
      </c>
      <c r="D606" s="7" t="s">
        <v>7</v>
      </c>
      <c r="E606" s="35" t="s">
        <v>8</v>
      </c>
      <c r="F606" s="7" t="s">
        <v>9</v>
      </c>
    </row>
    <row r="607" spans="1:7" s="37" customFormat="1" ht="239.25" customHeight="1" x14ac:dyDescent="0.25">
      <c r="B607" s="38">
        <v>110</v>
      </c>
      <c r="C607" s="39"/>
      <c r="D607" s="45" t="s">
        <v>162</v>
      </c>
      <c r="E607" s="40">
        <v>8400</v>
      </c>
      <c r="F607" s="17" t="s">
        <v>18</v>
      </c>
    </row>
    <row r="608" spans="1:7" s="37" customFormat="1" x14ac:dyDescent="0.25">
      <c r="B608" s="38">
        <v>111</v>
      </c>
      <c r="C608" s="39"/>
      <c r="D608" s="39" t="s">
        <v>161</v>
      </c>
      <c r="E608" s="40">
        <v>1200</v>
      </c>
      <c r="F608" s="39" t="s">
        <v>151</v>
      </c>
    </row>
    <row r="609" spans="1:7" s="5" customFormat="1" ht="12.75" x14ac:dyDescent="0.2">
      <c r="B609" s="7"/>
      <c r="C609" s="7"/>
      <c r="D609" s="42" t="s">
        <v>10</v>
      </c>
      <c r="E609" s="35">
        <f>SUM(E607:E608)</f>
        <v>9600</v>
      </c>
      <c r="F609" s="59"/>
    </row>
    <row r="610" spans="1:7" s="37" customFormat="1" x14ac:dyDescent="0.25">
      <c r="E610" s="44"/>
    </row>
    <row r="611" spans="1:7" s="37" customFormat="1" x14ac:dyDescent="0.25">
      <c r="E611" s="44"/>
    </row>
    <row r="612" spans="1:7" s="37" customFormat="1" x14ac:dyDescent="0.25">
      <c r="E612" s="44"/>
    </row>
    <row r="613" spans="1:7" s="37" customFormat="1" x14ac:dyDescent="0.25">
      <c r="E613" s="44"/>
    </row>
    <row r="614" spans="1:7" s="37" customFormat="1" x14ac:dyDescent="0.25">
      <c r="E614" s="44"/>
    </row>
    <row r="615" spans="1:7" s="37" customFormat="1" x14ac:dyDescent="0.25">
      <c r="E615" s="44"/>
    </row>
    <row r="616" spans="1:7" s="37" customFormat="1" x14ac:dyDescent="0.25">
      <c r="E616" s="44"/>
    </row>
    <row r="617" spans="1:7" s="37" customFormat="1" x14ac:dyDescent="0.25">
      <c r="E617" s="44"/>
    </row>
    <row r="618" spans="1:7" s="37" customFormat="1" x14ac:dyDescent="0.25">
      <c r="E618" s="44"/>
    </row>
    <row r="619" spans="1:7" s="5" customFormat="1" ht="12.75" x14ac:dyDescent="0.2"/>
    <row r="620" spans="1:7" s="5" customFormat="1" ht="12.75" x14ac:dyDescent="0.2">
      <c r="A620" s="10"/>
    </row>
    <row r="621" spans="1:7" s="5" customFormat="1" ht="12.75" x14ac:dyDescent="0.2"/>
    <row r="622" spans="1:7" s="5" customFormat="1" ht="12.75" x14ac:dyDescent="0.2">
      <c r="B622" s="28"/>
      <c r="C622" s="29" t="s">
        <v>0</v>
      </c>
      <c r="D622" s="29"/>
      <c r="E622" s="29"/>
      <c r="F622" s="29"/>
      <c r="G622" s="29"/>
    </row>
    <row r="623" spans="1:7" s="5" customFormat="1" ht="12.75" x14ac:dyDescent="0.2">
      <c r="B623" s="28"/>
      <c r="C623" s="29" t="s">
        <v>1</v>
      </c>
      <c r="D623" s="29"/>
      <c r="E623" s="29"/>
      <c r="F623" s="29"/>
      <c r="G623" s="29"/>
    </row>
    <row r="624" spans="1:7" s="5" customFormat="1" ht="12.75" x14ac:dyDescent="0.2">
      <c r="B624" s="28"/>
      <c r="C624" s="29" t="s">
        <v>2</v>
      </c>
      <c r="D624" s="29"/>
      <c r="E624" s="29"/>
      <c r="F624" s="29"/>
      <c r="G624" s="29"/>
    </row>
    <row r="625" spans="1:7" s="5" customFormat="1" ht="12.75" x14ac:dyDescent="0.2">
      <c r="B625" s="28"/>
      <c r="C625" s="28"/>
      <c r="D625" s="28"/>
      <c r="E625" s="28"/>
      <c r="F625" s="28"/>
    </row>
    <row r="626" spans="1:7" s="5" customFormat="1" ht="12.75" x14ac:dyDescent="0.2">
      <c r="B626" s="30" t="s">
        <v>3</v>
      </c>
      <c r="C626" s="30"/>
      <c r="D626" s="31" t="s">
        <v>13</v>
      </c>
      <c r="E626" s="30"/>
      <c r="F626" s="32" t="s">
        <v>261</v>
      </c>
      <c r="G626" s="31"/>
    </row>
    <row r="627" spans="1:7" s="5" customFormat="1" ht="12.75" x14ac:dyDescent="0.2">
      <c r="B627" s="33" t="s">
        <v>4</v>
      </c>
      <c r="C627" s="33"/>
      <c r="D627" s="33" t="s">
        <v>14</v>
      </c>
      <c r="E627" s="33"/>
      <c r="F627" s="32" t="s">
        <v>247</v>
      </c>
      <c r="G627" s="30"/>
    </row>
    <row r="628" spans="1:7" s="5" customFormat="1" ht="12.75" x14ac:dyDescent="0.2">
      <c r="B628" s="33" t="s">
        <v>12</v>
      </c>
      <c r="C628" s="34"/>
      <c r="D628" s="34"/>
      <c r="E628" s="34"/>
      <c r="F628" s="34"/>
    </row>
    <row r="629" spans="1:7" s="5" customFormat="1" ht="25.5" x14ac:dyDescent="0.2">
      <c r="B629" s="7" t="s">
        <v>5</v>
      </c>
      <c r="C629" s="7" t="s">
        <v>6</v>
      </c>
      <c r="D629" s="7" t="s">
        <v>7</v>
      </c>
      <c r="E629" s="35" t="s">
        <v>8</v>
      </c>
      <c r="F629" s="7" t="s">
        <v>9</v>
      </c>
    </row>
    <row r="630" spans="1:7" s="37" customFormat="1" ht="239.25" customHeight="1" x14ac:dyDescent="0.25">
      <c r="B630" s="38">
        <v>112</v>
      </c>
      <c r="C630" s="39"/>
      <c r="D630" s="45" t="s">
        <v>163</v>
      </c>
      <c r="E630" s="40">
        <f>12252.21+2900+3712</f>
        <v>18864.21</v>
      </c>
      <c r="F630" s="17" t="s">
        <v>18</v>
      </c>
    </row>
    <row r="631" spans="1:7" s="37" customFormat="1" ht="30" x14ac:dyDescent="0.25">
      <c r="B631" s="38">
        <v>113</v>
      </c>
      <c r="C631" s="39"/>
      <c r="D631" s="39" t="s">
        <v>164</v>
      </c>
      <c r="E631" s="40">
        <v>500</v>
      </c>
      <c r="F631" s="45" t="s">
        <v>165</v>
      </c>
    </row>
    <row r="632" spans="1:7" s="5" customFormat="1" ht="12.75" x14ac:dyDescent="0.2">
      <c r="B632" s="7"/>
      <c r="C632" s="7"/>
      <c r="D632" s="42" t="s">
        <v>10</v>
      </c>
      <c r="E632" s="35">
        <f>SUM(E630:E631)</f>
        <v>19364.21</v>
      </c>
      <c r="F632" s="59"/>
    </row>
    <row r="633" spans="1:7" s="75" customFormat="1" x14ac:dyDescent="0.25">
      <c r="E633" s="76"/>
    </row>
    <row r="634" spans="1:7" s="37" customFormat="1" x14ac:dyDescent="0.25">
      <c r="E634" s="44"/>
    </row>
    <row r="635" spans="1:7" s="37" customFormat="1" x14ac:dyDescent="0.25">
      <c r="E635" s="44"/>
    </row>
    <row r="636" spans="1:7" s="37" customFormat="1" x14ac:dyDescent="0.25">
      <c r="E636" s="44"/>
    </row>
    <row r="637" spans="1:7" s="37" customFormat="1" x14ac:dyDescent="0.25">
      <c r="E637" s="44"/>
    </row>
    <row r="638" spans="1:7" s="37" customFormat="1" x14ac:dyDescent="0.25">
      <c r="E638" s="44"/>
    </row>
    <row r="639" spans="1:7" s="5" customFormat="1" ht="12.75" x14ac:dyDescent="0.2"/>
    <row r="640" spans="1:7" s="5" customFormat="1" ht="12.75" x14ac:dyDescent="0.2">
      <c r="A640" s="10"/>
    </row>
    <row r="641" spans="2:7" s="5" customFormat="1" ht="12.75" x14ac:dyDescent="0.2"/>
    <row r="642" spans="2:7" s="5" customFormat="1" ht="12.75" x14ac:dyDescent="0.2">
      <c r="B642" s="28"/>
      <c r="C642" s="29" t="s">
        <v>0</v>
      </c>
      <c r="D642" s="29"/>
      <c r="E642" s="29"/>
      <c r="F642" s="29"/>
      <c r="G642" s="29"/>
    </row>
    <row r="643" spans="2:7" s="5" customFormat="1" ht="12.75" x14ac:dyDescent="0.2">
      <c r="B643" s="28"/>
      <c r="C643" s="29" t="s">
        <v>1</v>
      </c>
      <c r="D643" s="29"/>
      <c r="E643" s="29"/>
      <c r="F643" s="29"/>
      <c r="G643" s="29"/>
    </row>
    <row r="644" spans="2:7" s="5" customFormat="1" ht="12.75" x14ac:dyDescent="0.2">
      <c r="B644" s="28"/>
      <c r="C644" s="29" t="s">
        <v>2</v>
      </c>
      <c r="D644" s="29"/>
      <c r="E644" s="29"/>
      <c r="F644" s="29"/>
      <c r="G644" s="29"/>
    </row>
    <row r="645" spans="2:7" s="5" customFormat="1" ht="12.75" x14ac:dyDescent="0.2">
      <c r="B645" s="28"/>
      <c r="C645" s="28"/>
      <c r="D645" s="28"/>
      <c r="E645" s="28"/>
      <c r="F645" s="28"/>
    </row>
    <row r="646" spans="2:7" s="5" customFormat="1" ht="12.75" x14ac:dyDescent="0.2">
      <c r="B646" s="30" t="s">
        <v>3</v>
      </c>
      <c r="C646" s="30"/>
      <c r="D646" s="31" t="s">
        <v>13</v>
      </c>
      <c r="E646" s="30"/>
      <c r="F646" s="32" t="s">
        <v>261</v>
      </c>
      <c r="G646" s="31"/>
    </row>
    <row r="647" spans="2:7" s="5" customFormat="1" ht="12.75" x14ac:dyDescent="0.2">
      <c r="B647" s="33" t="s">
        <v>4</v>
      </c>
      <c r="C647" s="33"/>
      <c r="D647" s="33" t="s">
        <v>14</v>
      </c>
      <c r="E647" s="33"/>
      <c r="F647" s="32" t="s">
        <v>248</v>
      </c>
      <c r="G647" s="30"/>
    </row>
    <row r="648" spans="2:7" s="5" customFormat="1" ht="12.75" x14ac:dyDescent="0.2">
      <c r="B648" s="33" t="s">
        <v>12</v>
      </c>
      <c r="C648" s="34"/>
      <c r="D648" s="34"/>
      <c r="E648" s="34"/>
      <c r="F648" s="34"/>
    </row>
    <row r="649" spans="2:7" s="5" customFormat="1" ht="25.5" x14ac:dyDescent="0.2">
      <c r="B649" s="7" t="s">
        <v>5</v>
      </c>
      <c r="C649" s="7" t="s">
        <v>6</v>
      </c>
      <c r="D649" s="7" t="s">
        <v>7</v>
      </c>
      <c r="E649" s="35" t="s">
        <v>8</v>
      </c>
      <c r="F649" s="7" t="s">
        <v>9</v>
      </c>
    </row>
    <row r="650" spans="2:7" s="37" customFormat="1" ht="239.25" customHeight="1" x14ac:dyDescent="0.25">
      <c r="B650" s="38">
        <v>114</v>
      </c>
      <c r="C650" s="39"/>
      <c r="D650" s="45" t="s">
        <v>166</v>
      </c>
      <c r="E650" s="40">
        <v>3248</v>
      </c>
      <c r="F650" s="17" t="s">
        <v>18</v>
      </c>
    </row>
    <row r="651" spans="2:7" s="5" customFormat="1" ht="12.75" x14ac:dyDescent="0.2">
      <c r="B651" s="7"/>
      <c r="C651" s="7"/>
      <c r="D651" s="42" t="s">
        <v>10</v>
      </c>
      <c r="E651" s="35">
        <f>SUM(E650:E650)</f>
        <v>3248</v>
      </c>
      <c r="F651" s="59"/>
    </row>
    <row r="652" spans="2:7" s="75" customFormat="1" x14ac:dyDescent="0.25">
      <c r="E652" s="76"/>
    </row>
    <row r="653" spans="2:7" s="37" customFormat="1" x14ac:dyDescent="0.25">
      <c r="E653" s="44"/>
    </row>
    <row r="654" spans="2:7" s="37" customFormat="1" x14ac:dyDescent="0.25">
      <c r="E654" s="44"/>
    </row>
    <row r="655" spans="2:7" s="37" customFormat="1" x14ac:dyDescent="0.25">
      <c r="E655" s="44"/>
    </row>
    <row r="656" spans="2:7" s="37" customFormat="1" x14ac:dyDescent="0.25">
      <c r="E656" s="44"/>
    </row>
    <row r="657" spans="1:7" s="37" customFormat="1" x14ac:dyDescent="0.25">
      <c r="E657" s="44"/>
    </row>
    <row r="658" spans="1:7" s="37" customFormat="1" x14ac:dyDescent="0.25">
      <c r="E658" s="44"/>
    </row>
    <row r="659" spans="1:7" s="37" customFormat="1" x14ac:dyDescent="0.25">
      <c r="E659" s="44"/>
    </row>
    <row r="660" spans="1:7" s="37" customFormat="1" x14ac:dyDescent="0.25">
      <c r="E660" s="44"/>
    </row>
    <row r="661" spans="1:7" s="5" customFormat="1" ht="12.75" x14ac:dyDescent="0.2"/>
    <row r="662" spans="1:7" s="5" customFormat="1" ht="12.75" x14ac:dyDescent="0.2">
      <c r="A662" s="10"/>
    </row>
    <row r="663" spans="1:7" s="5" customFormat="1" ht="12.75" x14ac:dyDescent="0.2"/>
    <row r="664" spans="1:7" s="5" customFormat="1" ht="12.75" x14ac:dyDescent="0.2">
      <c r="B664" s="28"/>
      <c r="C664" s="29" t="s">
        <v>0</v>
      </c>
      <c r="D664" s="29"/>
      <c r="E664" s="29"/>
      <c r="F664" s="29"/>
      <c r="G664" s="29"/>
    </row>
    <row r="665" spans="1:7" s="5" customFormat="1" ht="12.75" x14ac:dyDescent="0.2">
      <c r="B665" s="28"/>
      <c r="C665" s="29" t="s">
        <v>1</v>
      </c>
      <c r="D665" s="29"/>
      <c r="E665" s="29"/>
      <c r="F665" s="29"/>
      <c r="G665" s="29"/>
    </row>
    <row r="666" spans="1:7" s="5" customFormat="1" ht="12.75" x14ac:dyDescent="0.2">
      <c r="B666" s="28"/>
      <c r="C666" s="29" t="s">
        <v>2</v>
      </c>
      <c r="D666" s="29"/>
      <c r="E666" s="29"/>
      <c r="F666" s="29"/>
      <c r="G666" s="29"/>
    </row>
    <row r="667" spans="1:7" s="5" customFormat="1" ht="12.75" x14ac:dyDescent="0.2">
      <c r="B667" s="28"/>
      <c r="C667" s="28"/>
      <c r="D667" s="28"/>
      <c r="E667" s="28"/>
      <c r="F667" s="28"/>
    </row>
    <row r="668" spans="1:7" s="5" customFormat="1" ht="12.75" x14ac:dyDescent="0.2">
      <c r="B668" s="30" t="s">
        <v>3</v>
      </c>
      <c r="C668" s="30"/>
      <c r="D668" s="31" t="s">
        <v>13</v>
      </c>
      <c r="E668" s="30"/>
      <c r="F668" s="32" t="s">
        <v>261</v>
      </c>
      <c r="G668" s="31"/>
    </row>
    <row r="669" spans="1:7" s="5" customFormat="1" ht="12.75" x14ac:dyDescent="0.2">
      <c r="B669" s="33" t="s">
        <v>4</v>
      </c>
      <c r="C669" s="33"/>
      <c r="D669" s="33" t="s">
        <v>14</v>
      </c>
      <c r="E669" s="33"/>
      <c r="F669" s="32" t="s">
        <v>249</v>
      </c>
      <c r="G669" s="30"/>
    </row>
    <row r="670" spans="1:7" s="5" customFormat="1" ht="12.75" x14ac:dyDescent="0.2">
      <c r="B670" s="33" t="s">
        <v>12</v>
      </c>
      <c r="C670" s="34"/>
      <c r="D670" s="34"/>
      <c r="E670" s="34"/>
      <c r="F670" s="34"/>
    </row>
    <row r="671" spans="1:7" s="5" customFormat="1" ht="25.5" x14ac:dyDescent="0.2">
      <c r="B671" s="7" t="s">
        <v>5</v>
      </c>
      <c r="C671" s="7" t="s">
        <v>6</v>
      </c>
      <c r="D671" s="7" t="s">
        <v>7</v>
      </c>
      <c r="E671" s="35" t="s">
        <v>8</v>
      </c>
      <c r="F671" s="7" t="s">
        <v>9</v>
      </c>
    </row>
    <row r="672" spans="1:7" s="37" customFormat="1" ht="198" customHeight="1" x14ac:dyDescent="0.25">
      <c r="B672" s="38">
        <v>115</v>
      </c>
      <c r="C672" s="39"/>
      <c r="D672" s="45" t="s">
        <v>167</v>
      </c>
      <c r="E672" s="40">
        <v>1856</v>
      </c>
      <c r="F672" s="17" t="s">
        <v>18</v>
      </c>
    </row>
    <row r="673" spans="1:7" s="37" customFormat="1" ht="45" x14ac:dyDescent="0.25">
      <c r="B673" s="38">
        <v>116</v>
      </c>
      <c r="C673" s="39"/>
      <c r="D673" s="39" t="s">
        <v>168</v>
      </c>
      <c r="E673" s="40">
        <v>297.8</v>
      </c>
      <c r="F673" s="45" t="s">
        <v>169</v>
      </c>
    </row>
    <row r="674" spans="1:7" s="75" customFormat="1" x14ac:dyDescent="0.25">
      <c r="B674" s="38">
        <v>117</v>
      </c>
      <c r="C674" s="39"/>
      <c r="D674" s="39" t="s">
        <v>170</v>
      </c>
      <c r="E674" s="40">
        <v>540</v>
      </c>
      <c r="F674" s="39" t="s">
        <v>171</v>
      </c>
    </row>
    <row r="675" spans="1:7" s="37" customFormat="1" x14ac:dyDescent="0.25">
      <c r="B675" s="38">
        <v>118</v>
      </c>
      <c r="C675" s="39"/>
      <c r="D675" s="39" t="s">
        <v>172</v>
      </c>
      <c r="E675" s="40">
        <v>382</v>
      </c>
      <c r="F675" s="39" t="s">
        <v>173</v>
      </c>
    </row>
    <row r="676" spans="1:7" s="37" customFormat="1" x14ac:dyDescent="0.25">
      <c r="B676" s="38"/>
      <c r="C676" s="39"/>
      <c r="D676" s="39" t="s">
        <v>174</v>
      </c>
      <c r="E676" s="40">
        <v>780.1</v>
      </c>
      <c r="F676" s="39" t="s">
        <v>175</v>
      </c>
    </row>
    <row r="677" spans="1:7" s="37" customFormat="1" ht="45" x14ac:dyDescent="0.25">
      <c r="B677" s="38">
        <v>119</v>
      </c>
      <c r="C677" s="39"/>
      <c r="D677" s="39" t="s">
        <v>176</v>
      </c>
      <c r="E677" s="40"/>
      <c r="F677" s="45" t="s">
        <v>177</v>
      </c>
    </row>
    <row r="678" spans="1:7" s="5" customFormat="1" ht="12.75" x14ac:dyDescent="0.2">
      <c r="B678" s="7"/>
      <c r="C678" s="7"/>
      <c r="D678" s="42" t="s">
        <v>10</v>
      </c>
      <c r="E678" s="35">
        <f>SUM(E672:E677)</f>
        <v>3855.9</v>
      </c>
      <c r="F678" s="59"/>
    </row>
    <row r="679" spans="1:7" s="37" customFormat="1" x14ac:dyDescent="0.25">
      <c r="E679" s="44"/>
    </row>
    <row r="680" spans="1:7" s="37" customFormat="1" x14ac:dyDescent="0.25">
      <c r="E680" s="44"/>
    </row>
    <row r="681" spans="1:7" s="5" customFormat="1" ht="12.75" x14ac:dyDescent="0.2"/>
    <row r="682" spans="1:7" s="5" customFormat="1" ht="12.75" x14ac:dyDescent="0.2">
      <c r="A682" s="10"/>
    </row>
    <row r="683" spans="1:7" s="5" customFormat="1" ht="12.75" x14ac:dyDescent="0.2"/>
    <row r="684" spans="1:7" s="5" customFormat="1" ht="12.75" x14ac:dyDescent="0.2">
      <c r="B684" s="28"/>
      <c r="C684" s="29" t="s">
        <v>0</v>
      </c>
      <c r="D684" s="29"/>
      <c r="E684" s="29"/>
      <c r="F684" s="29"/>
      <c r="G684" s="29"/>
    </row>
    <row r="685" spans="1:7" s="5" customFormat="1" ht="12.75" x14ac:dyDescent="0.2">
      <c r="B685" s="28"/>
      <c r="C685" s="29" t="s">
        <v>1</v>
      </c>
      <c r="D685" s="29"/>
      <c r="E685" s="29"/>
      <c r="F685" s="29"/>
      <c r="G685" s="29"/>
    </row>
    <row r="686" spans="1:7" s="5" customFormat="1" ht="12.75" x14ac:dyDescent="0.2">
      <c r="B686" s="28"/>
      <c r="C686" s="29" t="s">
        <v>2</v>
      </c>
      <c r="D686" s="29"/>
      <c r="E686" s="29"/>
      <c r="F686" s="29"/>
      <c r="G686" s="29"/>
    </row>
    <row r="687" spans="1:7" s="5" customFormat="1" ht="12.75" x14ac:dyDescent="0.2">
      <c r="B687" s="28"/>
      <c r="C687" s="28"/>
      <c r="D687" s="28"/>
      <c r="E687" s="28"/>
      <c r="F687" s="28"/>
    </row>
    <row r="688" spans="1:7" s="5" customFormat="1" ht="12.75" x14ac:dyDescent="0.2">
      <c r="B688" s="30" t="s">
        <v>3</v>
      </c>
      <c r="C688" s="30"/>
      <c r="D688" s="31" t="s">
        <v>13</v>
      </c>
      <c r="E688" s="30"/>
      <c r="F688" s="32" t="s">
        <v>261</v>
      </c>
      <c r="G688" s="31"/>
    </row>
    <row r="689" spans="2:7" s="5" customFormat="1" ht="12.75" x14ac:dyDescent="0.2">
      <c r="B689" s="33" t="s">
        <v>4</v>
      </c>
      <c r="C689" s="33"/>
      <c r="D689" s="33" t="s">
        <v>14</v>
      </c>
      <c r="E689" s="33"/>
      <c r="F689" s="32" t="s">
        <v>250</v>
      </c>
      <c r="G689" s="30"/>
    </row>
    <row r="690" spans="2:7" s="5" customFormat="1" ht="12.75" x14ac:dyDescent="0.2">
      <c r="B690" s="33" t="s">
        <v>12</v>
      </c>
      <c r="C690" s="34"/>
      <c r="D690" s="34"/>
      <c r="E690" s="34"/>
      <c r="F690" s="34"/>
    </row>
    <row r="691" spans="2:7" s="5" customFormat="1" ht="25.5" x14ac:dyDescent="0.2">
      <c r="B691" s="7" t="s">
        <v>5</v>
      </c>
      <c r="C691" s="7" t="s">
        <v>6</v>
      </c>
      <c r="D691" s="7" t="s">
        <v>7</v>
      </c>
      <c r="E691" s="35" t="s">
        <v>8</v>
      </c>
      <c r="F691" s="7" t="s">
        <v>9</v>
      </c>
    </row>
    <row r="692" spans="2:7" s="37" customFormat="1" x14ac:dyDescent="0.25">
      <c r="B692" s="39"/>
      <c r="C692" s="61" t="s">
        <v>178</v>
      </c>
      <c r="D692" s="45"/>
      <c r="E692" s="40"/>
      <c r="F692" s="17"/>
    </row>
    <row r="693" spans="2:7" s="37" customFormat="1" x14ac:dyDescent="0.25">
      <c r="B693" s="38">
        <v>120</v>
      </c>
      <c r="C693" s="39"/>
      <c r="D693" s="39" t="s">
        <v>179</v>
      </c>
      <c r="E693" s="40">
        <v>600</v>
      </c>
      <c r="F693" s="45" t="s">
        <v>180</v>
      </c>
    </row>
    <row r="694" spans="2:7" s="75" customFormat="1" ht="202.5" customHeight="1" x14ac:dyDescent="0.25">
      <c r="B694" s="38">
        <v>121</v>
      </c>
      <c r="C694" s="39"/>
      <c r="D694" s="39" t="s">
        <v>181</v>
      </c>
      <c r="E694" s="40">
        <v>8022</v>
      </c>
      <c r="F694" s="17" t="s">
        <v>18</v>
      </c>
    </row>
    <row r="695" spans="2:7" s="5" customFormat="1" ht="12.75" x14ac:dyDescent="0.2">
      <c r="B695" s="7"/>
      <c r="C695" s="7"/>
      <c r="D695" s="42" t="s">
        <v>10</v>
      </c>
      <c r="E695" s="35">
        <f>SUM(E692:E694)</f>
        <v>8622</v>
      </c>
      <c r="F695" s="59"/>
    </row>
    <row r="696" spans="2:7" s="37" customFormat="1" x14ac:dyDescent="0.25">
      <c r="E696" s="44"/>
    </row>
    <row r="697" spans="2:7" s="37" customFormat="1" x14ac:dyDescent="0.25">
      <c r="E697" s="44"/>
    </row>
    <row r="698" spans="2:7" s="37" customFormat="1" x14ac:dyDescent="0.25">
      <c r="E698" s="44"/>
    </row>
    <row r="699" spans="2:7" s="37" customFormat="1" x14ac:dyDescent="0.25">
      <c r="E699" s="44"/>
    </row>
    <row r="700" spans="2:7" s="37" customFormat="1" x14ac:dyDescent="0.25">
      <c r="E700" s="44"/>
    </row>
    <row r="701" spans="2:7" s="37" customFormat="1" x14ac:dyDescent="0.25">
      <c r="E701" s="44"/>
    </row>
    <row r="702" spans="2:7" s="37" customFormat="1" x14ac:dyDescent="0.25">
      <c r="E702" s="44"/>
    </row>
    <row r="703" spans="2:7" s="37" customFormat="1" x14ac:dyDescent="0.25">
      <c r="E703" s="44"/>
    </row>
    <row r="704" spans="2:7" s="37" customFormat="1" x14ac:dyDescent="0.25">
      <c r="E704" s="44"/>
    </row>
    <row r="705" spans="1:7" s="5" customFormat="1" ht="12.75" x14ac:dyDescent="0.2"/>
    <row r="706" spans="1:7" s="5" customFormat="1" ht="12.75" x14ac:dyDescent="0.2">
      <c r="A706" s="10"/>
    </row>
    <row r="707" spans="1:7" s="5" customFormat="1" ht="12.75" x14ac:dyDescent="0.2"/>
    <row r="708" spans="1:7" s="5" customFormat="1" ht="12.75" x14ac:dyDescent="0.2">
      <c r="B708" s="28"/>
      <c r="C708" s="29" t="s">
        <v>0</v>
      </c>
      <c r="D708" s="29"/>
      <c r="E708" s="29"/>
      <c r="F708" s="29"/>
      <c r="G708" s="29"/>
    </row>
    <row r="709" spans="1:7" s="5" customFormat="1" ht="12.75" x14ac:dyDescent="0.2">
      <c r="B709" s="28"/>
      <c r="C709" s="29" t="s">
        <v>1</v>
      </c>
      <c r="D709" s="29"/>
      <c r="E709" s="29"/>
      <c r="F709" s="29"/>
      <c r="G709" s="29"/>
    </row>
    <row r="710" spans="1:7" s="5" customFormat="1" ht="12.75" x14ac:dyDescent="0.2">
      <c r="B710" s="28"/>
      <c r="C710" s="29" t="s">
        <v>2</v>
      </c>
      <c r="D710" s="29"/>
      <c r="E710" s="29"/>
      <c r="F710" s="29"/>
      <c r="G710" s="29"/>
    </row>
    <row r="711" spans="1:7" s="5" customFormat="1" ht="12.75" x14ac:dyDescent="0.2">
      <c r="B711" s="28"/>
      <c r="C711" s="28"/>
      <c r="D711" s="28"/>
      <c r="E711" s="28"/>
      <c r="F711" s="28"/>
    </row>
    <row r="712" spans="1:7" s="5" customFormat="1" ht="12.75" x14ac:dyDescent="0.2">
      <c r="B712" s="30" t="s">
        <v>3</v>
      </c>
      <c r="C712" s="30"/>
      <c r="D712" s="31" t="s">
        <v>13</v>
      </c>
      <c r="E712" s="30"/>
      <c r="F712" s="32" t="s">
        <v>261</v>
      </c>
      <c r="G712" s="31"/>
    </row>
    <row r="713" spans="1:7" s="5" customFormat="1" ht="12.75" x14ac:dyDescent="0.2">
      <c r="B713" s="33" t="s">
        <v>4</v>
      </c>
      <c r="C713" s="33"/>
      <c r="D713" s="33" t="s">
        <v>14</v>
      </c>
      <c r="E713" s="33"/>
      <c r="F713" s="32" t="s">
        <v>251</v>
      </c>
      <c r="G713" s="30"/>
    </row>
    <row r="714" spans="1:7" s="5" customFormat="1" ht="12.75" x14ac:dyDescent="0.2">
      <c r="B714" s="33" t="s">
        <v>12</v>
      </c>
      <c r="C714" s="34"/>
      <c r="D714" s="34"/>
      <c r="E714" s="34"/>
      <c r="F714" s="34"/>
    </row>
    <row r="715" spans="1:7" s="5" customFormat="1" ht="25.5" x14ac:dyDescent="0.2">
      <c r="B715" s="7" t="s">
        <v>5</v>
      </c>
      <c r="C715" s="7" t="s">
        <v>6</v>
      </c>
      <c r="D715" s="7" t="s">
        <v>7</v>
      </c>
      <c r="E715" s="35" t="s">
        <v>8</v>
      </c>
      <c r="F715" s="7" t="s">
        <v>9</v>
      </c>
    </row>
    <row r="716" spans="1:7" s="75" customFormat="1" ht="202.5" customHeight="1" x14ac:dyDescent="0.25">
      <c r="B716" s="38">
        <v>122</v>
      </c>
      <c r="C716" s="39"/>
      <c r="D716" s="45" t="s">
        <v>182</v>
      </c>
      <c r="E716" s="40">
        <f>9787.92+1009.2</f>
        <v>10797.12</v>
      </c>
      <c r="F716" s="17" t="s">
        <v>18</v>
      </c>
    </row>
    <row r="717" spans="1:7" s="5" customFormat="1" ht="12.75" x14ac:dyDescent="0.2">
      <c r="B717" s="7"/>
      <c r="C717" s="7"/>
      <c r="D717" s="42" t="s">
        <v>10</v>
      </c>
      <c r="E717" s="35">
        <f>SUM(E716:E716)</f>
        <v>10797.12</v>
      </c>
      <c r="F717" s="59"/>
    </row>
    <row r="718" spans="1:7" s="37" customFormat="1" x14ac:dyDescent="0.25">
      <c r="E718" s="44"/>
    </row>
    <row r="719" spans="1:7" s="37" customFormat="1" x14ac:dyDescent="0.25">
      <c r="E719" s="44"/>
    </row>
    <row r="720" spans="1:7" s="37" customFormat="1" x14ac:dyDescent="0.25">
      <c r="E720" s="44"/>
    </row>
    <row r="721" spans="1:7" s="37" customFormat="1" x14ac:dyDescent="0.25">
      <c r="E721" s="44"/>
    </row>
    <row r="722" spans="1:7" s="37" customFormat="1" x14ac:dyDescent="0.25">
      <c r="E722" s="44"/>
    </row>
    <row r="723" spans="1:7" s="37" customFormat="1" x14ac:dyDescent="0.25">
      <c r="E723" s="44"/>
    </row>
    <row r="724" spans="1:7" s="37" customFormat="1" x14ac:dyDescent="0.25">
      <c r="E724" s="44"/>
    </row>
    <row r="725" spans="1:7" s="37" customFormat="1" x14ac:dyDescent="0.25">
      <c r="E725" s="44"/>
    </row>
    <row r="726" spans="1:7" s="37" customFormat="1" x14ac:dyDescent="0.25">
      <c r="E726" s="44"/>
    </row>
    <row r="727" spans="1:7" s="37" customFormat="1" x14ac:dyDescent="0.25">
      <c r="E727" s="44"/>
    </row>
    <row r="728" spans="1:7" s="37" customFormat="1" x14ac:dyDescent="0.25">
      <c r="E728" s="44"/>
    </row>
    <row r="729" spans="1:7" s="5" customFormat="1" ht="12.75" x14ac:dyDescent="0.2"/>
    <row r="730" spans="1:7" s="5" customFormat="1" ht="12.75" x14ac:dyDescent="0.2">
      <c r="A730" s="10"/>
    </row>
    <row r="731" spans="1:7" s="5" customFormat="1" ht="12.75" x14ac:dyDescent="0.2"/>
    <row r="732" spans="1:7" s="5" customFormat="1" ht="12.75" x14ac:dyDescent="0.2">
      <c r="B732" s="28"/>
      <c r="C732" s="29" t="s">
        <v>0</v>
      </c>
      <c r="D732" s="29"/>
      <c r="E732" s="29"/>
      <c r="F732" s="29"/>
      <c r="G732" s="29"/>
    </row>
    <row r="733" spans="1:7" s="5" customFormat="1" ht="12.75" x14ac:dyDescent="0.2">
      <c r="B733" s="28"/>
      <c r="C733" s="29" t="s">
        <v>1</v>
      </c>
      <c r="D733" s="29"/>
      <c r="E733" s="29"/>
      <c r="F733" s="29"/>
      <c r="G733" s="29"/>
    </row>
    <row r="734" spans="1:7" s="5" customFormat="1" ht="12.75" x14ac:dyDescent="0.2">
      <c r="B734" s="28"/>
      <c r="C734" s="29" t="s">
        <v>2</v>
      </c>
      <c r="D734" s="29"/>
      <c r="E734" s="29"/>
      <c r="F734" s="29"/>
      <c r="G734" s="29"/>
    </row>
    <row r="735" spans="1:7" s="5" customFormat="1" ht="12.75" x14ac:dyDescent="0.2">
      <c r="B735" s="28"/>
      <c r="C735" s="28"/>
      <c r="D735" s="28"/>
      <c r="E735" s="28"/>
      <c r="F735" s="28"/>
    </row>
    <row r="736" spans="1:7" s="5" customFormat="1" ht="12.75" x14ac:dyDescent="0.2">
      <c r="B736" s="30" t="s">
        <v>3</v>
      </c>
      <c r="C736" s="30"/>
      <c r="D736" s="31" t="s">
        <v>13</v>
      </c>
      <c r="E736" s="30"/>
      <c r="F736" s="32" t="s">
        <v>261</v>
      </c>
      <c r="G736" s="31"/>
    </row>
    <row r="737" spans="1:7" s="5" customFormat="1" ht="12.75" x14ac:dyDescent="0.2">
      <c r="B737" s="33" t="s">
        <v>4</v>
      </c>
      <c r="C737" s="33"/>
      <c r="D737" s="33" t="s">
        <v>14</v>
      </c>
      <c r="E737" s="33"/>
      <c r="F737" s="32" t="s">
        <v>252</v>
      </c>
      <c r="G737" s="30"/>
    </row>
    <row r="738" spans="1:7" s="5" customFormat="1" ht="12.75" x14ac:dyDescent="0.2">
      <c r="B738" s="33" t="s">
        <v>12</v>
      </c>
      <c r="C738" s="34"/>
      <c r="D738" s="34"/>
      <c r="E738" s="34"/>
      <c r="F738" s="34"/>
    </row>
    <row r="739" spans="1:7" s="5" customFormat="1" ht="25.5" x14ac:dyDescent="0.2">
      <c r="B739" s="7" t="s">
        <v>5</v>
      </c>
      <c r="C739" s="7" t="s">
        <v>6</v>
      </c>
      <c r="D739" s="7" t="s">
        <v>7</v>
      </c>
      <c r="E739" s="35" t="s">
        <v>8</v>
      </c>
      <c r="F739" s="7" t="s">
        <v>9</v>
      </c>
    </row>
    <row r="740" spans="1:7" s="75" customFormat="1" ht="202.5" customHeight="1" x14ac:dyDescent="0.25">
      <c r="B740" s="38">
        <v>123</v>
      </c>
      <c r="C740" s="39"/>
      <c r="D740" s="45" t="s">
        <v>183</v>
      </c>
      <c r="E740" s="40">
        <f>8073.6+7000.07</f>
        <v>15073.67</v>
      </c>
      <c r="F740" s="17" t="s">
        <v>18</v>
      </c>
    </row>
    <row r="741" spans="1:7" s="37" customFormat="1" ht="30" x14ac:dyDescent="0.25">
      <c r="B741" s="38">
        <v>124</v>
      </c>
      <c r="C741" s="39"/>
      <c r="D741" s="39" t="s">
        <v>184</v>
      </c>
      <c r="E741" s="40">
        <v>200</v>
      </c>
      <c r="F741" s="45" t="s">
        <v>185</v>
      </c>
    </row>
    <row r="742" spans="1:7" s="37" customFormat="1" ht="30" x14ac:dyDescent="0.25">
      <c r="B742" s="38">
        <v>125</v>
      </c>
      <c r="C742" s="39"/>
      <c r="D742" s="39" t="s">
        <v>186</v>
      </c>
      <c r="E742" s="40">
        <v>2400</v>
      </c>
      <c r="F742" s="77" t="s">
        <v>187</v>
      </c>
    </row>
    <row r="743" spans="1:7" s="37" customFormat="1" ht="30" x14ac:dyDescent="0.25">
      <c r="B743" s="38">
        <v>126</v>
      </c>
      <c r="C743" s="39"/>
      <c r="D743" s="39" t="s">
        <v>188</v>
      </c>
      <c r="E743" s="40">
        <v>10704.654</v>
      </c>
      <c r="F743" s="45" t="s">
        <v>189</v>
      </c>
    </row>
    <row r="744" spans="1:7" s="37" customFormat="1" x14ac:dyDescent="0.25">
      <c r="B744" s="38">
        <v>127</v>
      </c>
      <c r="C744" s="39"/>
      <c r="D744" s="39" t="s">
        <v>190</v>
      </c>
      <c r="E744" s="40">
        <v>180</v>
      </c>
      <c r="F744" s="39" t="s">
        <v>124</v>
      </c>
    </row>
    <row r="745" spans="1:7" s="5" customFormat="1" ht="12.75" x14ac:dyDescent="0.2">
      <c r="B745" s="7"/>
      <c r="C745" s="7"/>
      <c r="D745" s="42" t="s">
        <v>10</v>
      </c>
      <c r="E745" s="35">
        <f>SUM(E740:E744)</f>
        <v>28558.324000000001</v>
      </c>
      <c r="F745" s="59"/>
    </row>
    <row r="746" spans="1:7" s="37" customFormat="1" x14ac:dyDescent="0.25">
      <c r="E746" s="44"/>
    </row>
    <row r="747" spans="1:7" s="37" customFormat="1" x14ac:dyDescent="0.25">
      <c r="E747" s="44"/>
    </row>
    <row r="748" spans="1:7" s="37" customFormat="1" x14ac:dyDescent="0.25">
      <c r="E748" s="44"/>
    </row>
    <row r="749" spans="1:7" s="37" customFormat="1" x14ac:dyDescent="0.25">
      <c r="E749" s="44"/>
    </row>
    <row r="750" spans="1:7" s="37" customFormat="1" x14ac:dyDescent="0.25">
      <c r="E750" s="44"/>
    </row>
    <row r="751" spans="1:7" s="5" customFormat="1" ht="12.75" x14ac:dyDescent="0.2"/>
    <row r="752" spans="1:7" s="5" customFormat="1" ht="12.75" x14ac:dyDescent="0.2">
      <c r="A752" s="10"/>
    </row>
    <row r="753" spans="2:7" s="5" customFormat="1" ht="12.75" x14ac:dyDescent="0.2"/>
    <row r="754" spans="2:7" s="5" customFormat="1" ht="12.75" x14ac:dyDescent="0.2">
      <c r="B754" s="28"/>
      <c r="C754" s="29" t="s">
        <v>0</v>
      </c>
      <c r="D754" s="29"/>
      <c r="E754" s="29"/>
      <c r="F754" s="29"/>
      <c r="G754" s="29"/>
    </row>
    <row r="755" spans="2:7" s="5" customFormat="1" ht="12.75" x14ac:dyDescent="0.2">
      <c r="B755" s="28"/>
      <c r="C755" s="29" t="s">
        <v>1</v>
      </c>
      <c r="D755" s="29"/>
      <c r="E755" s="29"/>
      <c r="F755" s="29"/>
      <c r="G755" s="29"/>
    </row>
    <row r="756" spans="2:7" s="5" customFormat="1" ht="12.75" x14ac:dyDescent="0.2">
      <c r="B756" s="28"/>
      <c r="C756" s="29" t="s">
        <v>2</v>
      </c>
      <c r="D756" s="29"/>
      <c r="E756" s="29"/>
      <c r="F756" s="29"/>
      <c r="G756" s="29"/>
    </row>
    <row r="757" spans="2:7" s="5" customFormat="1" ht="12.75" x14ac:dyDescent="0.2">
      <c r="B757" s="28"/>
      <c r="C757" s="28"/>
      <c r="D757" s="28"/>
      <c r="E757" s="28"/>
      <c r="F757" s="28"/>
    </row>
    <row r="758" spans="2:7" s="5" customFormat="1" ht="12.75" x14ac:dyDescent="0.2">
      <c r="B758" s="30" t="s">
        <v>3</v>
      </c>
      <c r="C758" s="30"/>
      <c r="D758" s="31" t="s">
        <v>13</v>
      </c>
      <c r="E758" s="30"/>
      <c r="F758" s="32" t="s">
        <v>261</v>
      </c>
      <c r="G758" s="31"/>
    </row>
    <row r="759" spans="2:7" s="5" customFormat="1" ht="12.75" x14ac:dyDescent="0.2">
      <c r="B759" s="33" t="s">
        <v>4</v>
      </c>
      <c r="C759" s="33"/>
      <c r="D759" s="33" t="s">
        <v>14</v>
      </c>
      <c r="E759" s="33"/>
      <c r="F759" s="32" t="s">
        <v>253</v>
      </c>
      <c r="G759" s="30"/>
    </row>
    <row r="760" spans="2:7" s="5" customFormat="1" ht="12.75" x14ac:dyDescent="0.2">
      <c r="B760" s="33" t="s">
        <v>12</v>
      </c>
      <c r="C760" s="34"/>
      <c r="D760" s="34"/>
      <c r="E760" s="34"/>
      <c r="F760" s="34"/>
    </row>
    <row r="761" spans="2:7" s="5" customFormat="1" ht="25.5" x14ac:dyDescent="0.2">
      <c r="B761" s="7" t="s">
        <v>5</v>
      </c>
      <c r="C761" s="7" t="s">
        <v>6</v>
      </c>
      <c r="D761" s="7" t="s">
        <v>7</v>
      </c>
      <c r="E761" s="35" t="s">
        <v>8</v>
      </c>
      <c r="F761" s="7" t="s">
        <v>9</v>
      </c>
    </row>
    <row r="762" spans="2:7" s="75" customFormat="1" ht="202.5" customHeight="1" x14ac:dyDescent="0.25">
      <c r="B762" s="38">
        <v>128</v>
      </c>
      <c r="C762" s="39"/>
      <c r="D762" s="45" t="s">
        <v>191</v>
      </c>
      <c r="E762" s="40">
        <v>3712</v>
      </c>
      <c r="F762" s="17" t="s">
        <v>18</v>
      </c>
    </row>
    <row r="763" spans="2:7" s="5" customFormat="1" ht="12.75" x14ac:dyDescent="0.2">
      <c r="B763" s="7"/>
      <c r="C763" s="7"/>
      <c r="D763" s="42" t="s">
        <v>10</v>
      </c>
      <c r="E763" s="35">
        <f>SUM(E762:E762)</f>
        <v>3712</v>
      </c>
      <c r="F763" s="59"/>
    </row>
    <row r="764" spans="2:7" s="37" customFormat="1" x14ac:dyDescent="0.25">
      <c r="E764" s="44"/>
    </row>
    <row r="765" spans="2:7" s="37" customFormat="1" x14ac:dyDescent="0.25">
      <c r="E765" s="44"/>
    </row>
    <row r="766" spans="2:7" s="37" customFormat="1" x14ac:dyDescent="0.25">
      <c r="E766" s="44"/>
    </row>
    <row r="767" spans="2:7" s="37" customFormat="1" x14ac:dyDescent="0.25">
      <c r="E767" s="44"/>
    </row>
    <row r="768" spans="2:7" s="37" customFormat="1" x14ac:dyDescent="0.25">
      <c r="E768" s="44"/>
    </row>
    <row r="769" spans="1:7" s="37" customFormat="1" x14ac:dyDescent="0.25">
      <c r="E769" s="44"/>
    </row>
    <row r="770" spans="1:7" s="37" customFormat="1" x14ac:dyDescent="0.25">
      <c r="E770" s="44"/>
    </row>
    <row r="771" spans="1:7" s="37" customFormat="1" x14ac:dyDescent="0.25">
      <c r="E771" s="44"/>
    </row>
    <row r="772" spans="1:7" s="37" customFormat="1" x14ac:dyDescent="0.25">
      <c r="E772" s="44"/>
    </row>
    <row r="773" spans="1:7" s="5" customFormat="1" ht="12.75" x14ac:dyDescent="0.2"/>
    <row r="774" spans="1:7" s="5" customFormat="1" ht="12.75" x14ac:dyDescent="0.2">
      <c r="A774" s="10"/>
    </row>
    <row r="775" spans="1:7" s="5" customFormat="1" ht="12.75" x14ac:dyDescent="0.2"/>
    <row r="776" spans="1:7" s="5" customFormat="1" ht="12.75" x14ac:dyDescent="0.2">
      <c r="B776" s="28"/>
      <c r="C776" s="29" t="s">
        <v>0</v>
      </c>
      <c r="D776" s="29"/>
      <c r="E776" s="29"/>
      <c r="F776" s="29"/>
      <c r="G776" s="29"/>
    </row>
    <row r="777" spans="1:7" s="5" customFormat="1" ht="12.75" x14ac:dyDescent="0.2">
      <c r="B777" s="28"/>
      <c r="C777" s="29" t="s">
        <v>1</v>
      </c>
      <c r="D777" s="29"/>
      <c r="E777" s="29"/>
      <c r="F777" s="29"/>
      <c r="G777" s="29"/>
    </row>
    <row r="778" spans="1:7" s="5" customFormat="1" ht="12.75" x14ac:dyDescent="0.2">
      <c r="B778" s="28"/>
      <c r="C778" s="29" t="s">
        <v>2</v>
      </c>
      <c r="D778" s="29"/>
      <c r="E778" s="29"/>
      <c r="F778" s="29"/>
      <c r="G778" s="29"/>
    </row>
    <row r="779" spans="1:7" s="5" customFormat="1" ht="12.75" x14ac:dyDescent="0.2">
      <c r="B779" s="28"/>
      <c r="C779" s="28"/>
      <c r="D779" s="28"/>
      <c r="E779" s="28"/>
      <c r="F779" s="28"/>
    </row>
    <row r="780" spans="1:7" s="5" customFormat="1" ht="12.75" x14ac:dyDescent="0.2">
      <c r="B780" s="30" t="s">
        <v>3</v>
      </c>
      <c r="C780" s="30"/>
      <c r="D780" s="31" t="s">
        <v>13</v>
      </c>
      <c r="E780" s="30"/>
      <c r="F780" s="32" t="s">
        <v>261</v>
      </c>
      <c r="G780" s="31"/>
    </row>
    <row r="781" spans="1:7" s="5" customFormat="1" ht="12.75" x14ac:dyDescent="0.2">
      <c r="B781" s="33" t="s">
        <v>4</v>
      </c>
      <c r="C781" s="33"/>
      <c r="D781" s="33" t="s">
        <v>14</v>
      </c>
      <c r="E781" s="33"/>
      <c r="F781" s="32" t="s">
        <v>254</v>
      </c>
      <c r="G781" s="30"/>
    </row>
    <row r="782" spans="1:7" s="5" customFormat="1" ht="12.75" x14ac:dyDescent="0.2">
      <c r="B782" s="33" t="s">
        <v>12</v>
      </c>
      <c r="C782" s="34"/>
      <c r="D782" s="34"/>
      <c r="E782" s="34"/>
      <c r="F782" s="34"/>
    </row>
    <row r="783" spans="1:7" s="5" customFormat="1" ht="25.5" x14ac:dyDescent="0.2">
      <c r="B783" s="7" t="s">
        <v>5</v>
      </c>
      <c r="C783" s="7" t="s">
        <v>6</v>
      </c>
      <c r="D783" s="7" t="s">
        <v>7</v>
      </c>
      <c r="E783" s="35" t="s">
        <v>8</v>
      </c>
      <c r="F783" s="7" t="s">
        <v>9</v>
      </c>
    </row>
    <row r="784" spans="1:7" s="75" customFormat="1" ht="194.25" customHeight="1" x14ac:dyDescent="0.25">
      <c r="B784" s="38">
        <v>129</v>
      </c>
      <c r="C784" s="39"/>
      <c r="D784" s="45" t="s">
        <v>192</v>
      </c>
      <c r="E784" s="40">
        <f>2940.01+3248</f>
        <v>6188.01</v>
      </c>
      <c r="F784" s="17" t="s">
        <v>18</v>
      </c>
    </row>
    <row r="785" spans="1:7" s="75" customFormat="1" ht="32.25" customHeight="1" x14ac:dyDescent="0.25">
      <c r="B785" s="38">
        <v>130</v>
      </c>
      <c r="C785" s="39"/>
      <c r="D785" s="45" t="s">
        <v>194</v>
      </c>
      <c r="E785" s="40">
        <f>1972+1999.26+442</f>
        <v>4413.26</v>
      </c>
      <c r="F785" s="17" t="s">
        <v>193</v>
      </c>
    </row>
    <row r="786" spans="1:7" s="37" customFormat="1" x14ac:dyDescent="0.25">
      <c r="B786" s="38">
        <v>131</v>
      </c>
      <c r="C786" s="39"/>
      <c r="D786" s="39" t="s">
        <v>195</v>
      </c>
      <c r="E786" s="40">
        <v>3480</v>
      </c>
      <c r="F786" s="39" t="s">
        <v>196</v>
      </c>
    </row>
    <row r="787" spans="1:7" s="37" customFormat="1" x14ac:dyDescent="0.25">
      <c r="B787" s="38">
        <v>132</v>
      </c>
      <c r="C787" s="39"/>
      <c r="D787" s="39" t="s">
        <v>197</v>
      </c>
      <c r="E787" s="40">
        <v>1682</v>
      </c>
      <c r="F787" s="39" t="s">
        <v>120</v>
      </c>
    </row>
    <row r="788" spans="1:7" s="37" customFormat="1" ht="30" x14ac:dyDescent="0.25">
      <c r="B788" s="38">
        <v>133</v>
      </c>
      <c r="C788" s="39"/>
      <c r="D788" s="45" t="s">
        <v>198</v>
      </c>
      <c r="E788" s="40">
        <v>2088</v>
      </c>
      <c r="F788" s="39" t="s">
        <v>199</v>
      </c>
    </row>
    <row r="789" spans="1:7" s="37" customFormat="1" ht="30" x14ac:dyDescent="0.25">
      <c r="B789" s="38">
        <v>134</v>
      </c>
      <c r="C789" s="39"/>
      <c r="D789" s="45" t="s">
        <v>200</v>
      </c>
      <c r="E789" s="40">
        <f>140+150+293+130</f>
        <v>713</v>
      </c>
      <c r="F789" s="39" t="s">
        <v>173</v>
      </c>
    </row>
    <row r="790" spans="1:7" s="37" customFormat="1" ht="45" x14ac:dyDescent="0.25">
      <c r="B790" s="38">
        <v>135</v>
      </c>
      <c r="C790" s="39"/>
      <c r="D790" s="39" t="s">
        <v>201</v>
      </c>
      <c r="E790" s="40">
        <f>614.8+348</f>
        <v>962.8</v>
      </c>
      <c r="F790" s="45" t="s">
        <v>177</v>
      </c>
    </row>
    <row r="791" spans="1:7" s="5" customFormat="1" ht="12.75" x14ac:dyDescent="0.2">
      <c r="B791" s="7"/>
      <c r="C791" s="7"/>
      <c r="D791" s="42" t="s">
        <v>10</v>
      </c>
      <c r="E791" s="35">
        <f>SUM(E784:E790)</f>
        <v>19527.07</v>
      </c>
      <c r="F791" s="59"/>
    </row>
    <row r="792" spans="1:7" s="37" customFormat="1" x14ac:dyDescent="0.25">
      <c r="E792" s="44"/>
    </row>
    <row r="793" spans="1:7" s="5" customFormat="1" ht="12.75" x14ac:dyDescent="0.2"/>
    <row r="794" spans="1:7" s="5" customFormat="1" ht="12.75" x14ac:dyDescent="0.2">
      <c r="A794" s="10"/>
    </row>
    <row r="795" spans="1:7" s="5" customFormat="1" ht="12.75" x14ac:dyDescent="0.2"/>
    <row r="796" spans="1:7" s="5" customFormat="1" ht="12.75" x14ac:dyDescent="0.2">
      <c r="B796" s="28"/>
      <c r="C796" s="29" t="s">
        <v>0</v>
      </c>
      <c r="D796" s="29"/>
      <c r="E796" s="29"/>
      <c r="F796" s="29"/>
      <c r="G796" s="29"/>
    </row>
    <row r="797" spans="1:7" s="5" customFormat="1" ht="12.75" x14ac:dyDescent="0.2">
      <c r="B797" s="28"/>
      <c r="C797" s="29" t="s">
        <v>1</v>
      </c>
      <c r="D797" s="29"/>
      <c r="E797" s="29"/>
      <c r="F797" s="29"/>
      <c r="G797" s="29"/>
    </row>
    <row r="798" spans="1:7" s="5" customFormat="1" ht="12.75" x14ac:dyDescent="0.2">
      <c r="B798" s="28"/>
      <c r="C798" s="29" t="s">
        <v>2</v>
      </c>
      <c r="D798" s="29"/>
      <c r="E798" s="29"/>
      <c r="F798" s="29"/>
      <c r="G798" s="29"/>
    </row>
    <row r="799" spans="1:7" s="5" customFormat="1" ht="12.75" x14ac:dyDescent="0.2">
      <c r="B799" s="28"/>
      <c r="C799" s="28"/>
      <c r="D799" s="28"/>
      <c r="E799" s="28"/>
      <c r="F799" s="28"/>
    </row>
    <row r="800" spans="1:7" s="5" customFormat="1" ht="12.75" x14ac:dyDescent="0.2">
      <c r="B800" s="30" t="s">
        <v>3</v>
      </c>
      <c r="C800" s="30"/>
      <c r="D800" s="31" t="s">
        <v>13</v>
      </c>
      <c r="E800" s="30"/>
      <c r="F800" s="32" t="s">
        <v>261</v>
      </c>
      <c r="G800" s="31"/>
    </row>
    <row r="801" spans="1:7" s="5" customFormat="1" ht="12.75" x14ac:dyDescent="0.2">
      <c r="B801" s="33" t="s">
        <v>4</v>
      </c>
      <c r="C801" s="33"/>
      <c r="D801" s="33" t="s">
        <v>14</v>
      </c>
      <c r="E801" s="33"/>
      <c r="F801" s="32" t="s">
        <v>255</v>
      </c>
      <c r="G801" s="30"/>
    </row>
    <row r="802" spans="1:7" s="5" customFormat="1" ht="12.75" x14ac:dyDescent="0.2">
      <c r="B802" s="33" t="s">
        <v>12</v>
      </c>
      <c r="C802" s="34"/>
      <c r="D802" s="34"/>
      <c r="E802" s="34"/>
      <c r="F802" s="34"/>
    </row>
    <row r="803" spans="1:7" s="5" customFormat="1" ht="25.5" x14ac:dyDescent="0.2">
      <c r="B803" s="7" t="s">
        <v>5</v>
      </c>
      <c r="C803" s="7" t="s">
        <v>6</v>
      </c>
      <c r="D803" s="7" t="s">
        <v>7</v>
      </c>
      <c r="E803" s="35" t="s">
        <v>8</v>
      </c>
      <c r="F803" s="7" t="s">
        <v>9</v>
      </c>
    </row>
    <row r="804" spans="1:7" s="75" customFormat="1" x14ac:dyDescent="0.25">
      <c r="B804" s="39"/>
      <c r="C804" s="61" t="s">
        <v>202</v>
      </c>
      <c r="D804" s="45"/>
      <c r="E804" s="40"/>
      <c r="F804" s="17"/>
    </row>
    <row r="805" spans="1:7" s="75" customFormat="1" ht="22.5" x14ac:dyDescent="0.25">
      <c r="B805" s="38">
        <v>136</v>
      </c>
      <c r="C805" s="39"/>
      <c r="D805" s="45" t="s">
        <v>203</v>
      </c>
      <c r="E805" s="40">
        <v>1000</v>
      </c>
      <c r="F805" s="17" t="s">
        <v>204</v>
      </c>
    </row>
    <row r="806" spans="1:7" s="37" customFormat="1" ht="195" customHeight="1" x14ac:dyDescent="0.25">
      <c r="B806" s="38">
        <v>137</v>
      </c>
      <c r="C806" s="39"/>
      <c r="D806" s="39" t="s">
        <v>205</v>
      </c>
      <c r="E806" s="40">
        <v>2647.92</v>
      </c>
      <c r="F806" s="17" t="s">
        <v>18</v>
      </c>
    </row>
    <row r="807" spans="1:7" s="37" customFormat="1" x14ac:dyDescent="0.25">
      <c r="B807" s="38">
        <v>138</v>
      </c>
      <c r="C807" s="39"/>
      <c r="D807" s="39" t="s">
        <v>206</v>
      </c>
      <c r="E807" s="40">
        <f>180+60</f>
        <v>240</v>
      </c>
      <c r="F807" s="39" t="s">
        <v>124</v>
      </c>
    </row>
    <row r="808" spans="1:7" s="37" customFormat="1" x14ac:dyDescent="0.25">
      <c r="B808" s="38">
        <v>139</v>
      </c>
      <c r="C808" s="39"/>
      <c r="D808" s="45" t="s">
        <v>208</v>
      </c>
      <c r="E808" s="40">
        <v>313.5</v>
      </c>
      <c r="F808" s="39" t="s">
        <v>151</v>
      </c>
    </row>
    <row r="809" spans="1:7" s="37" customFormat="1" ht="30" x14ac:dyDescent="0.25">
      <c r="B809" s="38">
        <v>140</v>
      </c>
      <c r="C809" s="39"/>
      <c r="D809" s="45" t="s">
        <v>207</v>
      </c>
      <c r="E809" s="40">
        <v>1500</v>
      </c>
      <c r="F809" s="45" t="s">
        <v>209</v>
      </c>
    </row>
    <row r="810" spans="1:7" s="37" customFormat="1" ht="30" x14ac:dyDescent="0.25">
      <c r="B810" s="38">
        <v>141</v>
      </c>
      <c r="C810" s="39"/>
      <c r="D810" s="45" t="s">
        <v>210</v>
      </c>
      <c r="E810" s="40">
        <f>87.6+370.49+445.81</f>
        <v>903.90000000000009</v>
      </c>
      <c r="F810" s="39" t="s">
        <v>211</v>
      </c>
    </row>
    <row r="811" spans="1:7" s="37" customFormat="1" x14ac:dyDescent="0.25">
      <c r="B811" s="38">
        <v>142</v>
      </c>
      <c r="C811" s="39"/>
      <c r="D811" s="39" t="s">
        <v>212</v>
      </c>
      <c r="E811" s="40">
        <f>318.16+1906.01+999.6</f>
        <v>3223.77</v>
      </c>
      <c r="F811" s="39" t="s">
        <v>211</v>
      </c>
    </row>
    <row r="812" spans="1:7" s="5" customFormat="1" ht="12.75" x14ac:dyDescent="0.2">
      <c r="B812" s="7"/>
      <c r="C812" s="7"/>
      <c r="D812" s="42" t="s">
        <v>10</v>
      </c>
      <c r="E812" s="35">
        <f>SUM(E804:E811)</f>
        <v>9829.09</v>
      </c>
      <c r="F812" s="59"/>
    </row>
    <row r="813" spans="1:7" s="37" customFormat="1" x14ac:dyDescent="0.25">
      <c r="E813" s="44"/>
    </row>
    <row r="814" spans="1:7" s="37" customFormat="1" x14ac:dyDescent="0.25">
      <c r="E814" s="44"/>
    </row>
    <row r="815" spans="1:7" s="5" customFormat="1" ht="12.75" x14ac:dyDescent="0.2"/>
    <row r="816" spans="1:7" s="5" customFormat="1" ht="12.75" x14ac:dyDescent="0.2">
      <c r="A816" s="10"/>
    </row>
    <row r="817" spans="1:7" s="5" customFormat="1" ht="12.75" x14ac:dyDescent="0.2"/>
    <row r="818" spans="1:7" s="5" customFormat="1" ht="12.75" x14ac:dyDescent="0.2">
      <c r="B818" s="28"/>
      <c r="C818" s="29" t="s">
        <v>0</v>
      </c>
      <c r="D818" s="29"/>
      <c r="E818" s="29"/>
      <c r="F818" s="29"/>
      <c r="G818" s="29"/>
    </row>
    <row r="819" spans="1:7" s="5" customFormat="1" ht="12.75" x14ac:dyDescent="0.2">
      <c r="B819" s="28"/>
      <c r="C819" s="29" t="s">
        <v>1</v>
      </c>
      <c r="D819" s="29"/>
      <c r="E819" s="29"/>
      <c r="F819" s="29"/>
      <c r="G819" s="29"/>
    </row>
    <row r="820" spans="1:7" s="5" customFormat="1" ht="12.75" x14ac:dyDescent="0.2">
      <c r="B820" s="28"/>
      <c r="C820" s="29" t="s">
        <v>2</v>
      </c>
      <c r="D820" s="29"/>
      <c r="E820" s="29"/>
      <c r="F820" s="29"/>
      <c r="G820" s="29"/>
    </row>
    <row r="821" spans="1:7" s="5" customFormat="1" ht="12.75" x14ac:dyDescent="0.2">
      <c r="B821" s="28"/>
      <c r="C821" s="28"/>
      <c r="D821" s="28"/>
      <c r="E821" s="28"/>
      <c r="F821" s="28"/>
    </row>
    <row r="822" spans="1:7" s="5" customFormat="1" ht="12.75" x14ac:dyDescent="0.2">
      <c r="B822" s="30" t="s">
        <v>3</v>
      </c>
      <c r="C822" s="30"/>
      <c r="D822" s="31" t="s">
        <v>13</v>
      </c>
      <c r="E822" s="30"/>
      <c r="F822" s="32" t="s">
        <v>261</v>
      </c>
      <c r="G822" s="31"/>
    </row>
    <row r="823" spans="1:7" s="5" customFormat="1" ht="12.75" x14ac:dyDescent="0.2">
      <c r="B823" s="33" t="s">
        <v>4</v>
      </c>
      <c r="C823" s="33"/>
      <c r="D823" s="33" t="s">
        <v>14</v>
      </c>
      <c r="E823" s="33"/>
      <c r="F823" s="32" t="s">
        <v>256</v>
      </c>
      <c r="G823" s="30"/>
    </row>
    <row r="824" spans="1:7" s="5" customFormat="1" ht="12.75" x14ac:dyDescent="0.2">
      <c r="B824" s="33" t="s">
        <v>12</v>
      </c>
      <c r="C824" s="34"/>
      <c r="D824" s="34"/>
      <c r="E824" s="34"/>
      <c r="F824" s="34"/>
    </row>
    <row r="825" spans="1:7" s="5" customFormat="1" ht="25.5" x14ac:dyDescent="0.2">
      <c r="B825" s="7" t="s">
        <v>5</v>
      </c>
      <c r="C825" s="7" t="s">
        <v>6</v>
      </c>
      <c r="D825" s="7" t="s">
        <v>7</v>
      </c>
      <c r="E825" s="35" t="s">
        <v>8</v>
      </c>
      <c r="F825" s="7" t="s">
        <v>9</v>
      </c>
    </row>
    <row r="826" spans="1:7" s="75" customFormat="1" x14ac:dyDescent="0.25">
      <c r="B826" s="39" t="s">
        <v>266</v>
      </c>
      <c r="C826" s="61"/>
      <c r="D826" s="45" t="s">
        <v>213</v>
      </c>
      <c r="E826" s="40">
        <v>235.72</v>
      </c>
      <c r="F826" s="17" t="s">
        <v>151</v>
      </c>
    </row>
    <row r="827" spans="1:7" s="75" customFormat="1" ht="22.5" x14ac:dyDescent="0.25">
      <c r="B827" s="39">
        <v>144</v>
      </c>
      <c r="C827" s="39"/>
      <c r="D827" s="45" t="s">
        <v>214</v>
      </c>
      <c r="E827" s="40">
        <v>1035</v>
      </c>
      <c r="F827" s="17" t="s">
        <v>215</v>
      </c>
    </row>
    <row r="828" spans="1:7" s="37" customFormat="1" x14ac:dyDescent="0.25">
      <c r="B828" s="39">
        <v>145</v>
      </c>
      <c r="C828" s="39"/>
      <c r="D828" s="39" t="s">
        <v>216</v>
      </c>
      <c r="E828" s="40">
        <v>677</v>
      </c>
      <c r="F828" s="17" t="s">
        <v>120</v>
      </c>
    </row>
    <row r="829" spans="1:7" s="37" customFormat="1" x14ac:dyDescent="0.25">
      <c r="B829" s="39">
        <v>146</v>
      </c>
      <c r="C829" s="39"/>
      <c r="D829" s="39" t="s">
        <v>217</v>
      </c>
      <c r="E829" s="40">
        <v>600</v>
      </c>
      <c r="F829" s="39" t="s">
        <v>218</v>
      </c>
    </row>
    <row r="830" spans="1:7" s="37" customFormat="1" ht="36.75" customHeight="1" x14ac:dyDescent="0.25">
      <c r="A830" s="75"/>
      <c r="B830" s="78">
        <v>147</v>
      </c>
      <c r="C830" s="78"/>
      <c r="D830" s="79" t="s">
        <v>263</v>
      </c>
      <c r="E830" s="56"/>
      <c r="F830" s="39" t="s">
        <v>264</v>
      </c>
    </row>
    <row r="831" spans="1:7" s="37" customFormat="1" ht="43.5" customHeight="1" x14ac:dyDescent="0.25">
      <c r="B831" s="39">
        <v>148</v>
      </c>
      <c r="C831" s="39"/>
      <c r="D831" s="80" t="s">
        <v>262</v>
      </c>
      <c r="E831" s="81"/>
      <c r="F831" s="82"/>
    </row>
    <row r="832" spans="1:7" s="5" customFormat="1" ht="12.75" x14ac:dyDescent="0.2">
      <c r="B832" s="7"/>
      <c r="C832" s="7"/>
      <c r="D832" s="7" t="s">
        <v>10</v>
      </c>
      <c r="E832" s="35">
        <f>SUM(E826:E829)</f>
        <v>2547.7200000000003</v>
      </c>
      <c r="F832" s="59"/>
    </row>
    <row r="833" spans="1:6" s="37" customFormat="1" x14ac:dyDescent="0.25">
      <c r="A833" s="75"/>
      <c r="B833" s="17"/>
      <c r="C833" s="83"/>
      <c r="D833" s="84" t="s">
        <v>257</v>
      </c>
      <c r="E833" s="85">
        <f>E832+E812+E791+E763+E745+E717+E678+E651+E632+E609+E587+E566+E546+E520+E502+E484+E458+E439+E422+E397+E375+E354+E336+E312+E283+E263+E235+E217+E192+E171+E154+E129+E108+E76+E54+E38+E19</f>
        <v>712842.44400000002</v>
      </c>
      <c r="F833" s="86"/>
    </row>
    <row r="834" spans="1:6" s="37" customFormat="1" x14ac:dyDescent="0.25">
      <c r="A834" s="75"/>
      <c r="B834" s="19"/>
      <c r="C834" s="87"/>
      <c r="D834" s="88"/>
      <c r="E834" s="89"/>
      <c r="F834" s="90"/>
    </row>
    <row r="835" spans="1:6" s="1" customFormat="1" x14ac:dyDescent="0.25">
      <c r="A835" s="18"/>
      <c r="B835" s="19"/>
      <c r="C835" s="20"/>
      <c r="D835" s="21"/>
      <c r="E835" s="22"/>
      <c r="F835" s="23"/>
    </row>
    <row r="836" spans="1:6" s="1" customFormat="1" x14ac:dyDescent="0.25">
      <c r="A836" s="18"/>
      <c r="B836" s="19"/>
      <c r="C836" s="20"/>
      <c r="D836" s="21"/>
      <c r="E836" s="22"/>
      <c r="F836" s="23"/>
    </row>
    <row r="837" spans="1:6" s="1" customFormat="1" x14ac:dyDescent="0.25">
      <c r="A837" s="18"/>
      <c r="B837" s="15"/>
      <c r="E837" s="16"/>
    </row>
    <row r="838" spans="1:6" s="1" customFormat="1" x14ac:dyDescent="0.25">
      <c r="A838" s="18"/>
      <c r="B838" s="24" t="s">
        <v>11</v>
      </c>
      <c r="C838" s="24"/>
      <c r="D838" s="24"/>
      <c r="E838" s="25" t="s">
        <v>258</v>
      </c>
      <c r="F838" s="26"/>
    </row>
    <row r="839" spans="1:6" s="1" customFormat="1" x14ac:dyDescent="0.25">
      <c r="A839" s="18"/>
      <c r="B839" s="27" t="s">
        <v>259</v>
      </c>
      <c r="C839" s="27"/>
      <c r="D839" s="27"/>
      <c r="E839" s="25" t="s">
        <v>260</v>
      </c>
      <c r="F839" s="26"/>
    </row>
  </sheetData>
  <mergeCells count="119">
    <mergeCell ref="D831:F831"/>
    <mergeCell ref="C819:G819"/>
    <mergeCell ref="C820:G820"/>
    <mergeCell ref="C756:G756"/>
    <mergeCell ref="C796:G796"/>
    <mergeCell ref="C797:G797"/>
    <mergeCell ref="C798:G798"/>
    <mergeCell ref="C818:G818"/>
    <mergeCell ref="C776:G776"/>
    <mergeCell ref="C777:G777"/>
    <mergeCell ref="C778:G778"/>
    <mergeCell ref="C754:G754"/>
    <mergeCell ref="C755:G755"/>
    <mergeCell ref="C709:G709"/>
    <mergeCell ref="C710:G710"/>
    <mergeCell ref="C732:G732"/>
    <mergeCell ref="C733:G733"/>
    <mergeCell ref="C734:G734"/>
    <mergeCell ref="C666:G666"/>
    <mergeCell ref="C684:G684"/>
    <mergeCell ref="C685:G685"/>
    <mergeCell ref="C686:G686"/>
    <mergeCell ref="C708:G708"/>
    <mergeCell ref="C644:G644"/>
    <mergeCell ref="C664:G664"/>
    <mergeCell ref="C665:G665"/>
    <mergeCell ref="C303:G303"/>
    <mergeCell ref="C322:G322"/>
    <mergeCell ref="C323:G323"/>
    <mergeCell ref="C324:G324"/>
    <mergeCell ref="D330:D331"/>
    <mergeCell ref="E330:E331"/>
    <mergeCell ref="C384:G384"/>
    <mergeCell ref="C385:G385"/>
    <mergeCell ref="C403:G403"/>
    <mergeCell ref="C404:G404"/>
    <mergeCell ref="C405:G405"/>
    <mergeCell ref="C429:G429"/>
    <mergeCell ref="C430:G430"/>
    <mergeCell ref="C431:G431"/>
    <mergeCell ref="C449:G449"/>
    <mergeCell ref="C450:G450"/>
    <mergeCell ref="C451:G451"/>
    <mergeCell ref="C472:G472"/>
    <mergeCell ref="C473:G473"/>
    <mergeCell ref="C474:G474"/>
    <mergeCell ref="C491:G491"/>
    <mergeCell ref="C113:G113"/>
    <mergeCell ref="C642:G642"/>
    <mergeCell ref="C643:G643"/>
    <mergeCell ref="C114:G114"/>
    <mergeCell ref="C115:G115"/>
    <mergeCell ref="C161:G161"/>
    <mergeCell ref="C162:G162"/>
    <mergeCell ref="C163:G163"/>
    <mergeCell ref="C302:G302"/>
    <mergeCell ref="C270:G270"/>
    <mergeCell ref="C203:G203"/>
    <mergeCell ref="C204:G204"/>
    <mergeCell ref="C182:G182"/>
    <mergeCell ref="C183:G183"/>
    <mergeCell ref="C205:G205"/>
    <mergeCell ref="C225:G225"/>
    <mergeCell ref="C226:G226"/>
    <mergeCell ref="C227:G227"/>
    <mergeCell ref="C268:G268"/>
    <mergeCell ref="C269:G269"/>
    <mergeCell ref="C248:G248"/>
    <mergeCell ref="C249:G249"/>
    <mergeCell ref="C250:G250"/>
    <mergeCell ref="C301:G301"/>
    <mergeCell ref="C4:G4"/>
    <mergeCell ref="C5:G5"/>
    <mergeCell ref="C6:G6"/>
    <mergeCell ref="C94:G94"/>
    <mergeCell ref="C92:G92"/>
    <mergeCell ref="C93:G93"/>
    <mergeCell ref="C69:G69"/>
    <mergeCell ref="C25:G25"/>
    <mergeCell ref="C26:G26"/>
    <mergeCell ref="C27:G27"/>
    <mergeCell ref="C44:G44"/>
    <mergeCell ref="C45:G45"/>
    <mergeCell ref="C46:G46"/>
    <mergeCell ref="C67:G67"/>
    <mergeCell ref="C68:G68"/>
    <mergeCell ref="C141:G141"/>
    <mergeCell ref="C142:G142"/>
    <mergeCell ref="C143:G143"/>
    <mergeCell ref="C181:G181"/>
    <mergeCell ref="B330:B331"/>
    <mergeCell ref="C330:C331"/>
    <mergeCell ref="C363:G363"/>
    <mergeCell ref="C342:G342"/>
    <mergeCell ref="C343:G343"/>
    <mergeCell ref="C344:G344"/>
    <mergeCell ref="C364:G364"/>
    <mergeCell ref="C365:G365"/>
    <mergeCell ref="C383:G383"/>
    <mergeCell ref="C492:G492"/>
    <mergeCell ref="C493:G493"/>
    <mergeCell ref="C511:G511"/>
    <mergeCell ref="C512:G512"/>
    <mergeCell ref="C513:G513"/>
    <mergeCell ref="C534:G534"/>
    <mergeCell ref="C535:G535"/>
    <mergeCell ref="C536:G536"/>
    <mergeCell ref="C556:G556"/>
    <mergeCell ref="C557:G557"/>
    <mergeCell ref="C558:G558"/>
    <mergeCell ref="C578:G578"/>
    <mergeCell ref="C622:G622"/>
    <mergeCell ref="C623:G623"/>
    <mergeCell ref="C624:G624"/>
    <mergeCell ref="C579:G579"/>
    <mergeCell ref="C580:G580"/>
    <mergeCell ref="C599:G599"/>
    <mergeCell ref="C600:G600"/>
    <mergeCell ref="C601:G601"/>
  </mergeCells>
  <pageMargins left="0.23622047244094491" right="0.23622047244094491" top="0.74803149606299213" bottom="0.55118110236220474" header="0.31496062992125984" footer="0.31496062992125984"/>
  <pageSetup paperSize="9" scale="9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OBSERV.PARTICIPACIONES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FISCALIZACION</cp:lastModifiedBy>
  <cp:lastPrinted>2015-03-04T18:21:15Z</cp:lastPrinted>
  <dcterms:created xsi:type="dcterms:W3CDTF">2012-08-25T23:49:25Z</dcterms:created>
  <dcterms:modified xsi:type="dcterms:W3CDTF">2016-09-08T06:11:35Z</dcterms:modified>
</cp:coreProperties>
</file>