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ISCALIZACION\AppData\Local\Microsoft\Windows\Burn\Burn\XXIV-2016-LA MAGDALENA AXOCOPAN\LA MAGDALENA AXOCOPAN\"/>
    </mc:Choice>
  </mc:AlternateContent>
  <bookViews>
    <workbookView xWindow="120" yWindow="225" windowWidth="23715" windowHeight="9855"/>
  </bookViews>
  <sheets>
    <sheet name="OBS. PART. 2015" sheetId="1" r:id="rId1"/>
  </sheets>
  <calcPr calcId="171027"/>
</workbook>
</file>

<file path=xl/calcChain.xml><?xml version="1.0" encoding="utf-8"?>
<calcChain xmlns="http://schemas.openxmlformats.org/spreadsheetml/2006/main">
  <c r="E196" i="1" l="1"/>
  <c r="E263" i="1" l="1"/>
  <c r="E264" i="1" s="1"/>
  <c r="E240" i="1"/>
  <c r="E241" i="1" s="1"/>
  <c r="E173" i="1"/>
  <c r="E174" i="1" s="1"/>
  <c r="E152" i="1"/>
  <c r="E154" i="1" s="1"/>
  <c r="E127" i="1"/>
  <c r="E128" i="1" s="1"/>
  <c r="E105" i="1"/>
  <c r="E106" i="1" s="1"/>
  <c r="E82" i="1"/>
  <c r="E83" i="1" s="1"/>
  <c r="E61" i="1"/>
  <c r="E62" i="1" s="1"/>
  <c r="E36" i="1"/>
  <c r="E37" i="1" s="1"/>
  <c r="E13" i="1"/>
  <c r="E14" i="1" s="1"/>
  <c r="E265" i="1" l="1"/>
</calcChain>
</file>

<file path=xl/sharedStrings.xml><?xml version="1.0" encoding="utf-8"?>
<sst xmlns="http://schemas.openxmlformats.org/spreadsheetml/2006/main" count="218" uniqueCount="59">
  <si>
    <t>CONTRALORÍA MUNICIPAL DEL H. AYUNTAMIENTO DE ATLIXCO, PUEBLA</t>
  </si>
  <si>
    <t>ÁREA DE FISCALIZACIÓN</t>
  </si>
  <si>
    <t>CEDULA DE OBSERVACIONES</t>
  </si>
  <si>
    <t xml:space="preserve">SUJETO DE REVISIÓN:  </t>
  </si>
  <si>
    <t xml:space="preserve">PERIODO REVISADO:            </t>
  </si>
  <si>
    <t>PARTICIPACIONES</t>
  </si>
  <si>
    <t>FOLIO DE REFERENCIA</t>
  </si>
  <si>
    <t>FECHA</t>
  </si>
  <si>
    <t>OBSERVACIÓN</t>
  </si>
  <si>
    <t>MONTO OBSERVADO</t>
  </si>
  <si>
    <t>RECOMENDACIÓN</t>
  </si>
  <si>
    <t>MAYO</t>
  </si>
  <si>
    <t>JUNIO</t>
  </si>
  <si>
    <t>Monto observado de esta hoja</t>
  </si>
  <si>
    <t>JUNTA AUXILIAR LA MAGDALENA AXOCOPAN</t>
  </si>
  <si>
    <t>Se solicita la siguiente documetacion:                                                                                                                                                                                                                                                                                                                                                        1)Oficio de quien solicita  esos trabajos o quien lo necesita y para que.                                                                                                                                                                                                                                                                                  2)Croquis de ubicacion donde se lleva acabo el proyecto o trabajo.                                                                                                                                                                                                                                                                                                          3) Planes ejecutivos de la obra                                                                                                                                                                                                                                                                                                                                                                            4)Oficio de invitacion a dos o mas contratistas                                                                                                                                                                                                                                                                                                                                                 5)Actas de visita de obra, juntas de aclaraciones y presentacion de las propuestas.                                                                                                                                                                                                                                                            6)Cuadro comparativo de las propuestas donde se especifiquen los precios unitarios de cada concepto, a fin de acreditar que se contrato a la mejor opcion.                                                                                                                                  7)Fotografias de antes, durante y termino de los trabajos.                                                                                                                                                                                                                                                                                                                    8)Acta de Entrega recepcion de los trabajos.                                                                                                                                                                                                                                                                                                                                                   9)Garantia de los trabajos consistente en poliza de fianza o cheque cruzado por el 10% del costo total de los trabajos.                                                                                                                                                                                                    10)Oficio de recepcion de los trabajos de quien recibe..</t>
  </si>
  <si>
    <t>JULIO</t>
  </si>
  <si>
    <t>AGOSTO</t>
  </si>
  <si>
    <t>OCTUBRE</t>
  </si>
  <si>
    <t>DICIEMBRE</t>
  </si>
  <si>
    <t>Monto total observado</t>
  </si>
  <si>
    <t>C.P. HERNAN KUREZYN DIAZ</t>
  </si>
  <si>
    <t xml:space="preserve">              CONTRALORA MUNICIPAL</t>
  </si>
  <si>
    <t>FEBRERO</t>
  </si>
  <si>
    <t>Sandra Michimani Vazquez Factura 555, Recibo por $2000 a Manuel Rosales poara adquisicion de tubos</t>
  </si>
  <si>
    <t>MARZO</t>
  </si>
  <si>
    <t>Recibo de $3000 a Jose Remedios Mentado Perez, Sandra Michimani Vazquez Factura 587, Sandra Michimani Vazquez Factura 567</t>
  </si>
  <si>
    <t>ABRIL</t>
  </si>
  <si>
    <t>Recibo por $2,500 a Tomas Francisco Mejia Galindo</t>
  </si>
  <si>
    <t>Presentar fotografias del evento</t>
  </si>
  <si>
    <t>Ferretaria y Materiales la Campesina Factura 7771,Cementos y Materiales de Atlixco Factura 5248 , Ferreteria y Materiales la Campesina Factura 7717</t>
  </si>
  <si>
    <t>Gabriela Gomez Guevara Factura 105, Ferreteria y Materiales Campesina Factura 7871</t>
  </si>
  <si>
    <t>JOSE Donato Laurel Abrajam Factura 37, Jose Isabel Palacios Velazquez Factura 24, Jose Donato Laurel Abrajan Factura 34a, Alupratic Factura 4749, Elefante Baños y Azulejos Factura 3380, Alejandro Matus Perez Factura A290, Blanca Celia Torres e Hijos Factura 1382, Blanca Celia Torres e hijos Factura 1385</t>
  </si>
  <si>
    <t xml:space="preserve">Hoja de Solicitud y Agradecimiento Comision en Custodia </t>
  </si>
  <si>
    <t>Las hojas deben estar membretadas</t>
  </si>
  <si>
    <t xml:space="preserve">Jose Donato Laurel Abrajan Factura 38a, </t>
  </si>
  <si>
    <t>Ferreteria y Materiales la Campesina Factura 8571</t>
  </si>
  <si>
    <t>SEPTIEMBRE</t>
  </si>
  <si>
    <t>Ferreteria y Materiales la Campesina Factura 8938, ,Ferreteria y Materiales la Campesina Factura 8998, Comercializadora Roymex Factura 224</t>
  </si>
  <si>
    <t>Recibo por $1500 a Ruben Duran</t>
  </si>
  <si>
    <t>Falta la firma del Tesorero de la Junta Auxiliar</t>
  </si>
  <si>
    <t>NOVEIMBRE</t>
  </si>
  <si>
    <t>Jose Donato Laurel Abrajan Factura 46, Abastecedora de Materiales del Centro Factura 464145</t>
  </si>
  <si>
    <t>Jose Donato Laurel Abrajan Factura 49a, Agustin Torres Reyes Factura 1CBD6CE</t>
  </si>
  <si>
    <t>DEL 1 DE ENERO  AL 31 DE DICIEMBRE DE 2015</t>
  </si>
  <si>
    <t>JEFE DE DEPTO. "C" DE FISCALIZACION</t>
  </si>
  <si>
    <t xml:space="preserve">                                        HOJA : 1 DE 11</t>
  </si>
  <si>
    <t xml:space="preserve">                                        HOJA : 2 DE 11</t>
  </si>
  <si>
    <t xml:space="preserve">                                        HOJA : 3 DE 11</t>
  </si>
  <si>
    <t xml:space="preserve">                                        HOJA : 4 DE 11</t>
  </si>
  <si>
    <t xml:space="preserve">                                        HOJA : 5 DE 11</t>
  </si>
  <si>
    <t xml:space="preserve">                                        HOJA : 6 DE 11</t>
  </si>
  <si>
    <t xml:space="preserve">                                        HOJA : 7 DE 11</t>
  </si>
  <si>
    <t xml:space="preserve">                                        HOJA : 8 DE 11</t>
  </si>
  <si>
    <t xml:space="preserve">                                        HOJA : 9 DE 11</t>
  </si>
  <si>
    <t xml:space="preserve">                                        HOJA : 10 DE 11</t>
  </si>
  <si>
    <t xml:space="preserve">                                        HOJA : 11 DE 11</t>
  </si>
  <si>
    <t>LIC. HORTENCIA GOMEZ ZEMPOALTECATL</t>
  </si>
  <si>
    <t>NO. DE PLIEGO:     008/2016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</si>
</sst>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Border="1"/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right"/>
    </xf>
    <xf numFmtId="49" fontId="1" fillId="0" borderId="0" xfId="0" applyNumberFormat="1" applyFont="1" applyBorder="1" applyAlignment="1">
      <alignment horizontal="left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7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164" fontId="3" fillId="2" borderId="1" xfId="0" applyNumberFormat="1" applyFont="1" applyFill="1" applyBorder="1" applyAlignment="1">
      <alignment horizontal="center" wrapText="1"/>
    </xf>
    <xf numFmtId="164" fontId="5" fillId="0" borderId="1" xfId="0" applyNumberFormat="1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164" fontId="1" fillId="0" borderId="0" xfId="0" applyNumberFormat="1" applyFont="1" applyBorder="1" applyAlignment="1">
      <alignment horizontal="center" wrapText="1"/>
    </xf>
    <xf numFmtId="164" fontId="2" fillId="0" borderId="0" xfId="0" applyNumberFormat="1" applyFont="1" applyBorder="1" applyAlignment="1">
      <alignment horizontal="justify" vertical="center" wrapText="1"/>
    </xf>
    <xf numFmtId="0" fontId="5" fillId="0" borderId="0" xfId="0" applyFont="1" applyAlignment="1"/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7" fontId="1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0" fontId="5" fillId="0" borderId="0" xfId="0" applyFont="1" applyBorder="1"/>
    <xf numFmtId="0" fontId="5" fillId="2" borderId="0" xfId="0" applyFont="1" applyFill="1" applyBorder="1"/>
    <xf numFmtId="0" fontId="2" fillId="2" borderId="1" xfId="0" applyFont="1" applyFill="1" applyBorder="1" applyAlignment="1">
      <alignment horizontal="center" vertical="justify" wrapText="1"/>
    </xf>
    <xf numFmtId="0" fontId="5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0</xdr:colOff>
      <xdr:row>4</xdr:row>
      <xdr:rowOff>95250</xdr:rowOff>
    </xdr:to>
    <xdr:pic>
      <xdr:nvPicPr>
        <xdr:cNvPr id="2" name="3 Imagen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669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0</xdr:colOff>
      <xdr:row>23</xdr:row>
      <xdr:rowOff>0</xdr:rowOff>
    </xdr:from>
    <xdr:ext cx="2162175" cy="666750"/>
    <xdr:pic>
      <xdr:nvPicPr>
        <xdr:cNvPr id="3" name="3 Imagen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621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47</xdr:row>
      <xdr:rowOff>0</xdr:rowOff>
    </xdr:from>
    <xdr:ext cx="2162175" cy="666750"/>
    <xdr:pic>
      <xdr:nvPicPr>
        <xdr:cNvPr id="7" name="3 Imagen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48450"/>
          <a:ext cx="21621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69</xdr:row>
      <xdr:rowOff>0</xdr:rowOff>
    </xdr:from>
    <xdr:ext cx="2162175" cy="666750"/>
    <xdr:pic>
      <xdr:nvPicPr>
        <xdr:cNvPr id="8" name="3 Imagen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077825"/>
          <a:ext cx="21621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92</xdr:row>
      <xdr:rowOff>0</xdr:rowOff>
    </xdr:from>
    <xdr:ext cx="2162175" cy="666750"/>
    <xdr:pic>
      <xdr:nvPicPr>
        <xdr:cNvPr id="9" name="3 Imagen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316700"/>
          <a:ext cx="21621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114</xdr:row>
      <xdr:rowOff>0</xdr:rowOff>
    </xdr:from>
    <xdr:ext cx="2162175" cy="666750"/>
    <xdr:pic>
      <xdr:nvPicPr>
        <xdr:cNvPr id="11" name="3 Imagen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746075"/>
          <a:ext cx="21621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139</xdr:row>
      <xdr:rowOff>0</xdr:rowOff>
    </xdr:from>
    <xdr:ext cx="2162175" cy="666750"/>
    <xdr:pic>
      <xdr:nvPicPr>
        <xdr:cNvPr id="15" name="3 Imagen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461200"/>
          <a:ext cx="21621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160</xdr:row>
      <xdr:rowOff>0</xdr:rowOff>
    </xdr:from>
    <xdr:ext cx="2162175" cy="666750"/>
    <xdr:pic>
      <xdr:nvPicPr>
        <xdr:cNvPr id="16" name="3 Imagen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719125"/>
          <a:ext cx="21621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182</xdr:row>
      <xdr:rowOff>0</xdr:rowOff>
    </xdr:from>
    <xdr:ext cx="2162175" cy="666750"/>
    <xdr:pic>
      <xdr:nvPicPr>
        <xdr:cNvPr id="17" name="3 Imagen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148500"/>
          <a:ext cx="21621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227</xdr:row>
      <xdr:rowOff>0</xdr:rowOff>
    </xdr:from>
    <xdr:ext cx="2162175" cy="666750"/>
    <xdr:pic>
      <xdr:nvPicPr>
        <xdr:cNvPr id="18" name="3 Imagen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816000"/>
          <a:ext cx="21621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250</xdr:row>
      <xdr:rowOff>0</xdr:rowOff>
    </xdr:from>
    <xdr:ext cx="2162175" cy="666750"/>
    <xdr:pic>
      <xdr:nvPicPr>
        <xdr:cNvPr id="19" name="3 Imagen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88250"/>
          <a:ext cx="21621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</xdr:col>
      <xdr:colOff>38100</xdr:colOff>
      <xdr:row>268</xdr:row>
      <xdr:rowOff>0</xdr:rowOff>
    </xdr:from>
    <xdr:to>
      <xdr:col>3</xdr:col>
      <xdr:colOff>542925</xdr:colOff>
      <xdr:row>268</xdr:row>
      <xdr:rowOff>9525</xdr:rowOff>
    </xdr:to>
    <xdr:cxnSp macro="">
      <xdr:nvCxnSpPr>
        <xdr:cNvPr id="35" name="34 Conector recto"/>
        <xdr:cNvCxnSpPr/>
      </xdr:nvCxnSpPr>
      <xdr:spPr>
        <a:xfrm>
          <a:off x="800100" y="111023400"/>
          <a:ext cx="1895475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2114550</xdr:colOff>
      <xdr:row>268</xdr:row>
      <xdr:rowOff>28575</xdr:rowOff>
    </xdr:from>
    <xdr:to>
      <xdr:col>5</xdr:col>
      <xdr:colOff>571500</xdr:colOff>
      <xdr:row>268</xdr:row>
      <xdr:rowOff>38101</xdr:rowOff>
    </xdr:to>
    <xdr:cxnSp macro="">
      <xdr:nvCxnSpPr>
        <xdr:cNvPr id="36" name="35 Conector recto"/>
        <xdr:cNvCxnSpPr/>
      </xdr:nvCxnSpPr>
      <xdr:spPr>
        <a:xfrm flipV="1">
          <a:off x="4267200" y="111051975"/>
          <a:ext cx="1457325" cy="952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0"/>
  <sheetViews>
    <sheetView tabSelected="1" topLeftCell="A168" workbookViewId="0">
      <selection activeCell="B270" sqref="B270"/>
    </sheetView>
  </sheetViews>
  <sheetFormatPr baseColWidth="10" defaultRowHeight="15" x14ac:dyDescent="0.25"/>
  <cols>
    <col min="2" max="2" width="10.5703125" customWidth="1"/>
    <col min="3" max="3" width="10.42578125" bestFit="1" customWidth="1"/>
    <col min="4" max="4" width="36.140625" bestFit="1" customWidth="1"/>
    <col min="5" max="5" width="10.42578125" bestFit="1" customWidth="1"/>
    <col min="6" max="6" width="33.140625" customWidth="1"/>
  </cols>
  <sheetData>
    <row r="1" spans="1:11" s="30" customFormat="1" ht="11.25" x14ac:dyDescent="0.2">
      <c r="A1" s="42"/>
      <c r="B1" s="28"/>
      <c r="E1" s="29"/>
    </row>
    <row r="2" spans="1:11" s="30" customFormat="1" ht="11.25" x14ac:dyDescent="0.2">
      <c r="A2" s="42"/>
      <c r="B2" s="28"/>
      <c r="E2" s="29"/>
    </row>
    <row r="3" spans="1:11" s="30" customFormat="1" ht="11.25" x14ac:dyDescent="0.2">
      <c r="A3" s="42"/>
      <c r="B3" s="28"/>
      <c r="E3" s="29"/>
    </row>
    <row r="4" spans="1:11" s="30" customFormat="1" ht="11.25" x14ac:dyDescent="0.2">
      <c r="A4" s="42"/>
      <c r="B4" s="47" t="s">
        <v>0</v>
      </c>
      <c r="C4" s="47"/>
      <c r="D4" s="47"/>
      <c r="E4" s="47"/>
      <c r="F4" s="47"/>
      <c r="G4" s="4"/>
      <c r="H4" s="4"/>
      <c r="I4" s="4"/>
      <c r="J4" s="4"/>
      <c r="K4" s="4"/>
    </row>
    <row r="5" spans="1:11" s="30" customFormat="1" ht="11.25" x14ac:dyDescent="0.2">
      <c r="A5" s="42"/>
      <c r="B5" s="47" t="s">
        <v>1</v>
      </c>
      <c r="C5" s="47"/>
      <c r="D5" s="47"/>
      <c r="E5" s="47"/>
      <c r="F5" s="47"/>
    </row>
    <row r="6" spans="1:11" s="30" customFormat="1" ht="11.25" x14ac:dyDescent="0.2">
      <c r="A6" s="42"/>
      <c r="B6" s="47" t="s">
        <v>2</v>
      </c>
      <c r="C6" s="47"/>
      <c r="D6" s="47"/>
      <c r="E6" s="47"/>
      <c r="F6" s="47"/>
    </row>
    <row r="7" spans="1:11" s="30" customFormat="1" ht="11.25" x14ac:dyDescent="0.2">
      <c r="A7" s="42"/>
      <c r="B7" s="4"/>
      <c r="C7" s="35"/>
      <c r="D7" s="35"/>
      <c r="E7" s="35"/>
      <c r="F7" s="35"/>
    </row>
    <row r="8" spans="1:11" s="30" customFormat="1" ht="11.25" x14ac:dyDescent="0.2">
      <c r="A8" s="42"/>
      <c r="B8" s="4" t="s">
        <v>3</v>
      </c>
      <c r="C8" s="5"/>
      <c r="D8" s="6" t="s">
        <v>14</v>
      </c>
      <c r="E8" s="35"/>
      <c r="F8" s="7" t="s">
        <v>58</v>
      </c>
      <c r="G8" s="8"/>
    </row>
    <row r="9" spans="1:11" s="30" customFormat="1" ht="11.25" x14ac:dyDescent="0.2">
      <c r="A9" s="42"/>
      <c r="B9" s="4" t="s">
        <v>4</v>
      </c>
      <c r="C9" s="4"/>
      <c r="D9" s="4" t="s">
        <v>44</v>
      </c>
      <c r="E9" s="35"/>
      <c r="F9" s="7" t="s">
        <v>46</v>
      </c>
      <c r="G9" s="5"/>
    </row>
    <row r="10" spans="1:11" s="30" customFormat="1" ht="11.25" x14ac:dyDescent="0.2">
      <c r="A10" s="42"/>
      <c r="B10" s="4" t="s">
        <v>5</v>
      </c>
      <c r="C10" s="4"/>
      <c r="D10" s="4"/>
      <c r="E10" s="35"/>
      <c r="F10" s="7"/>
      <c r="G10" s="5"/>
    </row>
    <row r="11" spans="1:11" s="30" customFormat="1" ht="22.5" x14ac:dyDescent="0.2">
      <c r="A11" s="42"/>
      <c r="B11" s="10" t="s">
        <v>6</v>
      </c>
      <c r="C11" s="10" t="s">
        <v>7</v>
      </c>
      <c r="D11" s="10" t="s">
        <v>8</v>
      </c>
      <c r="E11" s="10" t="s">
        <v>9</v>
      </c>
      <c r="F11" s="10" t="s">
        <v>10</v>
      </c>
    </row>
    <row r="12" spans="1:11" s="45" customFormat="1" ht="11.25" x14ac:dyDescent="0.2">
      <c r="A12" s="43"/>
      <c r="B12" s="15"/>
      <c r="C12" s="36" t="s">
        <v>23</v>
      </c>
      <c r="D12" s="44"/>
      <c r="E12" s="37"/>
      <c r="F12" s="15"/>
    </row>
    <row r="13" spans="1:11" s="45" customFormat="1" ht="258.75" x14ac:dyDescent="0.2">
      <c r="A13" s="43"/>
      <c r="B13" s="15">
        <v>1</v>
      </c>
      <c r="C13" s="36"/>
      <c r="D13" s="15" t="s">
        <v>24</v>
      </c>
      <c r="E13" s="16">
        <f>2668+2000</f>
        <v>4668</v>
      </c>
      <c r="F13" s="15" t="s">
        <v>15</v>
      </c>
    </row>
    <row r="14" spans="1:11" s="45" customFormat="1" ht="11.25" x14ac:dyDescent="0.2">
      <c r="A14" s="42"/>
      <c r="B14" s="15"/>
      <c r="C14" s="17"/>
      <c r="D14" s="18" t="s">
        <v>13</v>
      </c>
      <c r="E14" s="19">
        <f>SUM(E13:E13)</f>
        <v>4668</v>
      </c>
      <c r="F14" s="13"/>
      <c r="G14" s="46"/>
    </row>
    <row r="15" spans="1:11" s="30" customFormat="1" ht="11.25" x14ac:dyDescent="0.2"/>
    <row r="16" spans="1:11" s="30" customFormat="1" ht="11.25" x14ac:dyDescent="0.2"/>
    <row r="17" spans="1:11" s="30" customFormat="1" ht="11.25" x14ac:dyDescent="0.2"/>
    <row r="18" spans="1:11" s="30" customFormat="1" ht="11.25" x14ac:dyDescent="0.2"/>
    <row r="19" spans="1:11" s="30" customFormat="1" ht="11.25" x14ac:dyDescent="0.2"/>
    <row r="20" spans="1:11" s="30" customFormat="1" ht="11.25" x14ac:dyDescent="0.2"/>
    <row r="21" spans="1:11" s="30" customFormat="1" ht="11.25" x14ac:dyDescent="0.2"/>
    <row r="22" spans="1:11" s="30" customFormat="1" ht="11.25" x14ac:dyDescent="0.2"/>
    <row r="23" spans="1:11" s="30" customFormat="1" ht="11.25" x14ac:dyDescent="0.2"/>
    <row r="24" spans="1:11" s="30" customFormat="1" ht="11.25" x14ac:dyDescent="0.2">
      <c r="A24" s="42"/>
      <c r="B24" s="28"/>
      <c r="E24" s="29"/>
    </row>
    <row r="25" spans="1:11" s="30" customFormat="1" ht="11.25" x14ac:dyDescent="0.2">
      <c r="A25" s="42"/>
      <c r="B25" s="28"/>
      <c r="E25" s="29"/>
    </row>
    <row r="26" spans="1:11" s="30" customFormat="1" ht="11.25" x14ac:dyDescent="0.2">
      <c r="A26" s="42"/>
      <c r="B26" s="28"/>
      <c r="E26" s="29"/>
    </row>
    <row r="27" spans="1:11" s="30" customFormat="1" ht="11.25" x14ac:dyDescent="0.2">
      <c r="A27" s="42"/>
      <c r="B27" s="47" t="s">
        <v>0</v>
      </c>
      <c r="C27" s="47"/>
      <c r="D27" s="47"/>
      <c r="E27" s="47"/>
      <c r="F27" s="47"/>
      <c r="G27" s="4"/>
      <c r="H27" s="4"/>
      <c r="I27" s="4"/>
      <c r="J27" s="4"/>
      <c r="K27" s="4"/>
    </row>
    <row r="28" spans="1:11" s="30" customFormat="1" ht="11.25" x14ac:dyDescent="0.2">
      <c r="A28" s="42"/>
      <c r="B28" s="47" t="s">
        <v>1</v>
      </c>
      <c r="C28" s="47"/>
      <c r="D28" s="47"/>
      <c r="E28" s="47"/>
      <c r="F28" s="47"/>
    </row>
    <row r="29" spans="1:11" s="30" customFormat="1" ht="11.25" x14ac:dyDescent="0.2">
      <c r="A29" s="42"/>
      <c r="B29" s="47" t="s">
        <v>2</v>
      </c>
      <c r="C29" s="47"/>
      <c r="D29" s="47"/>
      <c r="E29" s="47"/>
      <c r="F29" s="47"/>
    </row>
    <row r="30" spans="1:11" s="30" customFormat="1" ht="11.25" x14ac:dyDescent="0.2">
      <c r="A30" s="42"/>
      <c r="B30" s="4"/>
      <c r="C30" s="35"/>
      <c r="D30" s="35"/>
      <c r="E30" s="35"/>
      <c r="F30" s="35"/>
    </row>
    <row r="31" spans="1:11" s="30" customFormat="1" ht="11.25" x14ac:dyDescent="0.2">
      <c r="A31" s="42"/>
      <c r="B31" s="4" t="s">
        <v>3</v>
      </c>
      <c r="C31" s="5"/>
      <c r="D31" s="6" t="s">
        <v>14</v>
      </c>
      <c r="E31" s="35"/>
      <c r="F31" s="7" t="s">
        <v>58</v>
      </c>
      <c r="G31" s="8"/>
    </row>
    <row r="32" spans="1:11" s="30" customFormat="1" ht="11.25" x14ac:dyDescent="0.2">
      <c r="A32" s="42"/>
      <c r="B32" s="4" t="s">
        <v>4</v>
      </c>
      <c r="C32" s="4"/>
      <c r="D32" s="4" t="s">
        <v>44</v>
      </c>
      <c r="E32" s="35"/>
      <c r="F32" s="7" t="s">
        <v>47</v>
      </c>
      <c r="G32" s="5"/>
    </row>
    <row r="33" spans="1:7" s="30" customFormat="1" ht="11.25" x14ac:dyDescent="0.2">
      <c r="A33" s="42"/>
      <c r="B33" s="4" t="s">
        <v>5</v>
      </c>
      <c r="C33" s="4"/>
      <c r="D33" s="4"/>
      <c r="E33" s="35"/>
      <c r="F33" s="7"/>
      <c r="G33" s="5"/>
    </row>
    <row r="34" spans="1:7" s="30" customFormat="1" ht="22.5" x14ac:dyDescent="0.2">
      <c r="A34" s="42"/>
      <c r="B34" s="10" t="s">
        <v>6</v>
      </c>
      <c r="C34" s="10" t="s">
        <v>7</v>
      </c>
      <c r="D34" s="10" t="s">
        <v>8</v>
      </c>
      <c r="E34" s="10" t="s">
        <v>9</v>
      </c>
      <c r="F34" s="10" t="s">
        <v>10</v>
      </c>
    </row>
    <row r="35" spans="1:7" s="30" customFormat="1" ht="11.25" x14ac:dyDescent="0.2">
      <c r="A35" s="42"/>
      <c r="B35" s="13"/>
      <c r="C35" s="12" t="s">
        <v>25</v>
      </c>
      <c r="D35" s="13"/>
      <c r="E35" s="14"/>
      <c r="F35" s="15"/>
    </row>
    <row r="36" spans="1:7" s="30" customFormat="1" ht="258.75" x14ac:dyDescent="0.2">
      <c r="A36" s="42"/>
      <c r="B36" s="13">
        <v>2</v>
      </c>
      <c r="C36" s="12"/>
      <c r="D36" s="13" t="s">
        <v>26</v>
      </c>
      <c r="E36" s="14">
        <f>3000+4780.01+2314.01</f>
        <v>10094.02</v>
      </c>
      <c r="F36" s="15" t="s">
        <v>15</v>
      </c>
    </row>
    <row r="37" spans="1:7" s="45" customFormat="1" ht="11.25" x14ac:dyDescent="0.2">
      <c r="A37" s="42"/>
      <c r="B37" s="15"/>
      <c r="C37" s="17"/>
      <c r="D37" s="18" t="s">
        <v>13</v>
      </c>
      <c r="E37" s="19">
        <f>SUM(E35:E36)</f>
        <v>10094.02</v>
      </c>
      <c r="F37" s="13"/>
      <c r="G37" s="46"/>
    </row>
    <row r="38" spans="1:7" s="30" customFormat="1" ht="11.25" x14ac:dyDescent="0.2"/>
    <row r="39" spans="1:7" s="30" customFormat="1" ht="11.25" x14ac:dyDescent="0.2"/>
    <row r="40" spans="1:7" s="30" customFormat="1" ht="11.25" x14ac:dyDescent="0.2"/>
    <row r="41" spans="1:7" s="30" customFormat="1" ht="11.25" x14ac:dyDescent="0.2"/>
    <row r="42" spans="1:7" s="30" customFormat="1" ht="11.25" x14ac:dyDescent="0.2"/>
    <row r="43" spans="1:7" s="30" customFormat="1" ht="11.25" x14ac:dyDescent="0.2"/>
    <row r="44" spans="1:7" s="30" customFormat="1" ht="11.25" x14ac:dyDescent="0.2"/>
    <row r="45" spans="1:7" s="30" customFormat="1" ht="11.25" x14ac:dyDescent="0.2"/>
    <row r="46" spans="1:7" s="30" customFormat="1" ht="11.25" x14ac:dyDescent="0.2"/>
    <row r="47" spans="1:7" s="30" customFormat="1" ht="11.25" x14ac:dyDescent="0.2"/>
    <row r="48" spans="1:7" s="30" customFormat="1" ht="11.25" x14ac:dyDescent="0.2">
      <c r="A48" s="42"/>
      <c r="B48" s="28"/>
      <c r="E48" s="29"/>
    </row>
    <row r="49" spans="1:11" s="30" customFormat="1" ht="11.25" x14ac:dyDescent="0.2">
      <c r="A49" s="42"/>
      <c r="B49" s="28"/>
      <c r="E49" s="29"/>
    </row>
    <row r="50" spans="1:11" s="30" customFormat="1" ht="11.25" x14ac:dyDescent="0.2">
      <c r="A50" s="42"/>
      <c r="B50" s="28"/>
      <c r="E50" s="29"/>
    </row>
    <row r="51" spans="1:11" s="30" customFormat="1" ht="11.25" x14ac:dyDescent="0.2">
      <c r="A51" s="42"/>
      <c r="B51" s="47" t="s">
        <v>0</v>
      </c>
      <c r="C51" s="47"/>
      <c r="D51" s="47"/>
      <c r="E51" s="47"/>
      <c r="F51" s="47"/>
      <c r="G51" s="4"/>
      <c r="H51" s="4"/>
      <c r="I51" s="4"/>
      <c r="J51" s="4"/>
      <c r="K51" s="4"/>
    </row>
    <row r="52" spans="1:11" s="30" customFormat="1" ht="11.25" x14ac:dyDescent="0.2">
      <c r="A52" s="42"/>
      <c r="B52" s="47" t="s">
        <v>1</v>
      </c>
      <c r="C52" s="47"/>
      <c r="D52" s="47"/>
      <c r="E52" s="47"/>
      <c r="F52" s="47"/>
    </row>
    <row r="53" spans="1:11" s="30" customFormat="1" ht="11.25" x14ac:dyDescent="0.2">
      <c r="A53" s="42"/>
      <c r="B53" s="47" t="s">
        <v>2</v>
      </c>
      <c r="C53" s="47"/>
      <c r="D53" s="47"/>
      <c r="E53" s="47"/>
      <c r="F53" s="47"/>
    </row>
    <row r="54" spans="1:11" s="30" customFormat="1" ht="11.25" x14ac:dyDescent="0.2">
      <c r="A54" s="42"/>
      <c r="B54" s="4"/>
      <c r="C54" s="35"/>
      <c r="D54" s="35"/>
      <c r="E54" s="35"/>
      <c r="F54" s="35"/>
    </row>
    <row r="55" spans="1:11" s="30" customFormat="1" ht="11.25" x14ac:dyDescent="0.2">
      <c r="A55" s="42"/>
      <c r="B55" s="4" t="s">
        <v>3</v>
      </c>
      <c r="C55" s="5"/>
      <c r="D55" s="6" t="s">
        <v>14</v>
      </c>
      <c r="E55" s="35"/>
      <c r="F55" s="7" t="s">
        <v>58</v>
      </c>
      <c r="G55" s="8"/>
    </row>
    <row r="56" spans="1:11" s="30" customFormat="1" ht="11.25" x14ac:dyDescent="0.2">
      <c r="A56" s="42"/>
      <c r="B56" s="4" t="s">
        <v>4</v>
      </c>
      <c r="C56" s="4"/>
      <c r="D56" s="4" t="s">
        <v>44</v>
      </c>
      <c r="E56" s="35"/>
      <c r="F56" s="7" t="s">
        <v>48</v>
      </c>
      <c r="G56" s="5"/>
    </row>
    <row r="57" spans="1:11" s="30" customFormat="1" ht="11.25" x14ac:dyDescent="0.2">
      <c r="A57" s="42"/>
      <c r="B57" s="4" t="s">
        <v>5</v>
      </c>
      <c r="C57" s="4"/>
      <c r="D57" s="4"/>
      <c r="E57" s="35"/>
      <c r="F57" s="7"/>
      <c r="G57" s="5"/>
    </row>
    <row r="58" spans="1:11" s="30" customFormat="1" ht="22.5" x14ac:dyDescent="0.2">
      <c r="A58" s="42"/>
      <c r="B58" s="9" t="s">
        <v>6</v>
      </c>
      <c r="C58" s="10" t="s">
        <v>7</v>
      </c>
      <c r="D58" s="10" t="s">
        <v>8</v>
      </c>
      <c r="E58" s="10" t="s">
        <v>9</v>
      </c>
      <c r="F58" s="10" t="s">
        <v>10</v>
      </c>
    </row>
    <row r="59" spans="1:11" s="30" customFormat="1" ht="11.25" x14ac:dyDescent="0.2">
      <c r="A59" s="42"/>
      <c r="B59" s="11"/>
      <c r="C59" s="12" t="s">
        <v>27</v>
      </c>
      <c r="D59" s="13"/>
      <c r="E59" s="14"/>
      <c r="F59" s="15"/>
    </row>
    <row r="60" spans="1:11" s="30" customFormat="1" ht="22.5" x14ac:dyDescent="0.2">
      <c r="A60" s="42"/>
      <c r="B60" s="11"/>
      <c r="C60" s="12"/>
      <c r="D60" s="13" t="s">
        <v>28</v>
      </c>
      <c r="E60" s="14">
        <v>2500</v>
      </c>
      <c r="F60" s="15" t="s">
        <v>29</v>
      </c>
    </row>
    <row r="61" spans="1:11" s="30" customFormat="1" ht="258.75" x14ac:dyDescent="0.2">
      <c r="A61" s="42"/>
      <c r="B61" s="11">
        <v>3</v>
      </c>
      <c r="C61" s="12"/>
      <c r="D61" s="13" t="s">
        <v>30</v>
      </c>
      <c r="E61" s="14">
        <f>336.01+1168.1681+2486</f>
        <v>3990.1781000000001</v>
      </c>
      <c r="F61" s="15" t="s">
        <v>15</v>
      </c>
    </row>
    <row r="62" spans="1:11" s="45" customFormat="1" ht="11.25" x14ac:dyDescent="0.2">
      <c r="A62" s="42"/>
      <c r="B62" s="15"/>
      <c r="C62" s="17"/>
      <c r="D62" s="18" t="s">
        <v>13</v>
      </c>
      <c r="E62" s="19">
        <f>SUM(E59:E61)</f>
        <v>6490.1781000000001</v>
      </c>
      <c r="F62" s="13"/>
      <c r="G62" s="46"/>
    </row>
    <row r="63" spans="1:11" s="30" customFormat="1" ht="11.25" x14ac:dyDescent="0.2"/>
    <row r="64" spans="1:11" s="30" customFormat="1" ht="11.25" x14ac:dyDescent="0.2"/>
    <row r="65" spans="1:11" s="30" customFormat="1" ht="11.25" x14ac:dyDescent="0.2"/>
    <row r="66" spans="1:11" s="30" customFormat="1" ht="11.25" x14ac:dyDescent="0.2"/>
    <row r="67" spans="1:11" s="30" customFormat="1" ht="11.25" x14ac:dyDescent="0.2"/>
    <row r="68" spans="1:11" s="30" customFormat="1" ht="11.25" x14ac:dyDescent="0.2"/>
    <row r="69" spans="1:11" s="30" customFormat="1" ht="11.25" x14ac:dyDescent="0.2"/>
    <row r="70" spans="1:11" s="30" customFormat="1" ht="11.25" x14ac:dyDescent="0.2">
      <c r="A70" s="42"/>
      <c r="B70" s="28"/>
      <c r="E70" s="29"/>
    </row>
    <row r="71" spans="1:11" s="30" customFormat="1" ht="11.25" x14ac:dyDescent="0.2">
      <c r="A71" s="42"/>
      <c r="B71" s="28"/>
      <c r="E71" s="29"/>
    </row>
    <row r="72" spans="1:11" s="30" customFormat="1" ht="11.25" x14ac:dyDescent="0.2">
      <c r="A72" s="42"/>
      <c r="B72" s="28"/>
      <c r="E72" s="29"/>
    </row>
    <row r="73" spans="1:11" s="30" customFormat="1" ht="11.25" x14ac:dyDescent="0.2">
      <c r="A73" s="42"/>
      <c r="B73" s="47" t="s">
        <v>0</v>
      </c>
      <c r="C73" s="47"/>
      <c r="D73" s="47"/>
      <c r="E73" s="47"/>
      <c r="F73" s="47"/>
      <c r="G73" s="4"/>
      <c r="H73" s="4"/>
      <c r="I73" s="4"/>
      <c r="J73" s="4"/>
      <c r="K73" s="4"/>
    </row>
    <row r="74" spans="1:11" s="30" customFormat="1" ht="11.25" x14ac:dyDescent="0.2">
      <c r="A74" s="42"/>
      <c r="B74" s="47" t="s">
        <v>1</v>
      </c>
      <c r="C74" s="47"/>
      <c r="D74" s="47"/>
      <c r="E74" s="47"/>
      <c r="F74" s="47"/>
    </row>
    <row r="75" spans="1:11" s="30" customFormat="1" ht="11.25" x14ac:dyDescent="0.2">
      <c r="A75" s="42"/>
      <c r="B75" s="47" t="s">
        <v>2</v>
      </c>
      <c r="C75" s="47"/>
      <c r="D75" s="47"/>
      <c r="E75" s="47"/>
      <c r="F75" s="47"/>
    </row>
    <row r="76" spans="1:11" s="30" customFormat="1" ht="11.25" x14ac:dyDescent="0.2">
      <c r="A76" s="42"/>
      <c r="B76" s="4"/>
      <c r="C76" s="35"/>
      <c r="D76" s="35"/>
      <c r="E76" s="35"/>
      <c r="F76" s="35"/>
    </row>
    <row r="77" spans="1:11" s="30" customFormat="1" ht="11.25" x14ac:dyDescent="0.2">
      <c r="A77" s="42"/>
      <c r="B77" s="4" t="s">
        <v>3</v>
      </c>
      <c r="C77" s="5"/>
      <c r="D77" s="6" t="s">
        <v>14</v>
      </c>
      <c r="E77" s="35"/>
      <c r="F77" s="7" t="s">
        <v>58</v>
      </c>
      <c r="G77" s="8"/>
    </row>
    <row r="78" spans="1:11" s="30" customFormat="1" ht="11.25" x14ac:dyDescent="0.2">
      <c r="A78" s="42"/>
      <c r="B78" s="4" t="s">
        <v>4</v>
      </c>
      <c r="C78" s="4"/>
      <c r="D78" s="4" t="s">
        <v>44</v>
      </c>
      <c r="E78" s="35"/>
      <c r="F78" s="7" t="s">
        <v>49</v>
      </c>
      <c r="G78" s="5"/>
    </row>
    <row r="79" spans="1:11" s="30" customFormat="1" ht="11.25" x14ac:dyDescent="0.2">
      <c r="A79" s="42"/>
      <c r="B79" s="4" t="s">
        <v>5</v>
      </c>
      <c r="C79" s="4"/>
      <c r="D79" s="4"/>
      <c r="E79" s="35"/>
      <c r="F79" s="7"/>
      <c r="G79" s="5"/>
    </row>
    <row r="80" spans="1:11" s="30" customFormat="1" ht="22.5" x14ac:dyDescent="0.2">
      <c r="A80" s="42"/>
      <c r="B80" s="9" t="s">
        <v>6</v>
      </c>
      <c r="C80" s="10" t="s">
        <v>7</v>
      </c>
      <c r="D80" s="10" t="s">
        <v>8</v>
      </c>
      <c r="E80" s="10" t="s">
        <v>9</v>
      </c>
      <c r="F80" s="10" t="s">
        <v>10</v>
      </c>
    </row>
    <row r="81" spans="1:11" s="30" customFormat="1" ht="11.25" x14ac:dyDescent="0.2">
      <c r="A81" s="42"/>
      <c r="B81" s="11"/>
      <c r="C81" s="12" t="s">
        <v>11</v>
      </c>
      <c r="D81" s="13"/>
      <c r="E81" s="14"/>
      <c r="F81" s="15"/>
    </row>
    <row r="82" spans="1:11" s="30" customFormat="1" ht="258.75" x14ac:dyDescent="0.2">
      <c r="A82" s="42"/>
      <c r="B82" s="11">
        <v>4</v>
      </c>
      <c r="C82" s="12"/>
      <c r="D82" s="13" t="s">
        <v>31</v>
      </c>
      <c r="E82" s="14">
        <f>1160+2890</f>
        <v>4050</v>
      </c>
      <c r="F82" s="15" t="s">
        <v>15</v>
      </c>
    </row>
    <row r="83" spans="1:11" s="45" customFormat="1" ht="11.25" x14ac:dyDescent="0.2">
      <c r="A83" s="42"/>
      <c r="B83" s="15"/>
      <c r="C83" s="17"/>
      <c r="D83" s="18" t="s">
        <v>13</v>
      </c>
      <c r="E83" s="19">
        <f>SUM(E81:E82)</f>
        <v>4050</v>
      </c>
      <c r="F83" s="13"/>
      <c r="G83" s="46"/>
    </row>
    <row r="84" spans="1:11" s="30" customFormat="1" ht="11.25" x14ac:dyDescent="0.2"/>
    <row r="85" spans="1:11" s="30" customFormat="1" ht="11.25" x14ac:dyDescent="0.2"/>
    <row r="86" spans="1:11" s="30" customFormat="1" ht="11.25" x14ac:dyDescent="0.2"/>
    <row r="87" spans="1:11" s="30" customFormat="1" ht="11.25" x14ac:dyDescent="0.2"/>
    <row r="88" spans="1:11" s="30" customFormat="1" ht="11.25" x14ac:dyDescent="0.2"/>
    <row r="89" spans="1:11" s="30" customFormat="1" ht="11.25" x14ac:dyDescent="0.2"/>
    <row r="90" spans="1:11" s="30" customFormat="1" ht="11.25" x14ac:dyDescent="0.2"/>
    <row r="91" spans="1:11" s="30" customFormat="1" ht="11.25" x14ac:dyDescent="0.2"/>
    <row r="92" spans="1:11" s="30" customFormat="1" ht="11.25" x14ac:dyDescent="0.2"/>
    <row r="93" spans="1:11" s="30" customFormat="1" ht="11.25" x14ac:dyDescent="0.2">
      <c r="A93" s="42"/>
      <c r="B93" s="28"/>
      <c r="E93" s="29"/>
    </row>
    <row r="94" spans="1:11" s="30" customFormat="1" ht="11.25" x14ac:dyDescent="0.2">
      <c r="A94" s="42"/>
      <c r="B94" s="28"/>
      <c r="E94" s="29"/>
    </row>
    <row r="95" spans="1:11" s="30" customFormat="1" ht="11.25" x14ac:dyDescent="0.2">
      <c r="A95" s="42"/>
      <c r="B95" s="28"/>
      <c r="E95" s="29"/>
    </row>
    <row r="96" spans="1:11" s="30" customFormat="1" ht="11.25" x14ac:dyDescent="0.2">
      <c r="A96" s="42"/>
      <c r="B96" s="47" t="s">
        <v>0</v>
      </c>
      <c r="C96" s="47"/>
      <c r="D96" s="47"/>
      <c r="E96" s="47"/>
      <c r="F96" s="47"/>
      <c r="G96" s="4"/>
      <c r="H96" s="4"/>
      <c r="I96" s="4"/>
      <c r="J96" s="4"/>
      <c r="K96" s="4"/>
    </row>
    <row r="97" spans="1:7" s="30" customFormat="1" ht="11.25" x14ac:dyDescent="0.2">
      <c r="A97" s="42"/>
      <c r="B97" s="47" t="s">
        <v>1</v>
      </c>
      <c r="C97" s="47"/>
      <c r="D97" s="47"/>
      <c r="E97" s="47"/>
      <c r="F97" s="47"/>
    </row>
    <row r="98" spans="1:7" s="30" customFormat="1" ht="11.25" x14ac:dyDescent="0.2">
      <c r="A98" s="42"/>
      <c r="B98" s="47" t="s">
        <v>2</v>
      </c>
      <c r="C98" s="47"/>
      <c r="D98" s="47"/>
      <c r="E98" s="47"/>
      <c r="F98" s="47"/>
    </row>
    <row r="99" spans="1:7" s="30" customFormat="1" ht="11.25" x14ac:dyDescent="0.2">
      <c r="A99" s="42"/>
      <c r="B99" s="4"/>
      <c r="C99" s="35"/>
      <c r="D99" s="35"/>
      <c r="E99" s="35"/>
      <c r="F99" s="35"/>
    </row>
    <row r="100" spans="1:7" s="30" customFormat="1" ht="11.25" x14ac:dyDescent="0.2">
      <c r="A100" s="42"/>
      <c r="B100" s="4" t="s">
        <v>3</v>
      </c>
      <c r="C100" s="5"/>
      <c r="D100" s="6" t="s">
        <v>14</v>
      </c>
      <c r="E100" s="35"/>
      <c r="F100" s="7" t="s">
        <v>58</v>
      </c>
      <c r="G100" s="8"/>
    </row>
    <row r="101" spans="1:7" s="30" customFormat="1" ht="11.25" x14ac:dyDescent="0.2">
      <c r="A101" s="42"/>
      <c r="B101" s="4" t="s">
        <v>4</v>
      </c>
      <c r="C101" s="4"/>
      <c r="D101" s="4" t="s">
        <v>44</v>
      </c>
      <c r="E101" s="35"/>
      <c r="F101" s="7" t="s">
        <v>50</v>
      </c>
      <c r="G101" s="5"/>
    </row>
    <row r="102" spans="1:7" s="30" customFormat="1" ht="11.25" x14ac:dyDescent="0.2">
      <c r="A102" s="42"/>
      <c r="B102" s="4" t="s">
        <v>5</v>
      </c>
      <c r="C102" s="4"/>
      <c r="D102" s="4"/>
      <c r="E102" s="35"/>
      <c r="F102" s="7"/>
      <c r="G102" s="5"/>
    </row>
    <row r="103" spans="1:7" s="30" customFormat="1" ht="22.5" x14ac:dyDescent="0.2">
      <c r="A103" s="42"/>
      <c r="B103" s="10" t="s">
        <v>6</v>
      </c>
      <c r="C103" s="10" t="s">
        <v>7</v>
      </c>
      <c r="D103" s="10" t="s">
        <v>8</v>
      </c>
      <c r="E103" s="10" t="s">
        <v>9</v>
      </c>
      <c r="F103" s="10" t="s">
        <v>10</v>
      </c>
    </row>
    <row r="104" spans="1:7" s="45" customFormat="1" ht="11.25" x14ac:dyDescent="0.2">
      <c r="A104" s="43"/>
      <c r="B104" s="15"/>
      <c r="C104" s="36" t="s">
        <v>12</v>
      </c>
      <c r="D104" s="15"/>
      <c r="E104" s="16"/>
      <c r="F104" s="15"/>
    </row>
    <row r="105" spans="1:7" s="45" customFormat="1" ht="258.75" x14ac:dyDescent="0.2">
      <c r="B105" s="41">
        <v>5</v>
      </c>
      <c r="C105" s="41"/>
      <c r="D105" s="15" t="s">
        <v>32</v>
      </c>
      <c r="E105" s="16">
        <f>19372+34888.42+2088+1033.87+2957+692+236+186.5</f>
        <v>61453.79</v>
      </c>
      <c r="F105" s="15" t="s">
        <v>15</v>
      </c>
    </row>
    <row r="106" spans="1:7" s="45" customFormat="1" ht="11.25" x14ac:dyDescent="0.2">
      <c r="A106" s="42"/>
      <c r="B106" s="15"/>
      <c r="C106" s="17"/>
      <c r="D106" s="18" t="s">
        <v>13</v>
      </c>
      <c r="E106" s="19">
        <f>SUM(E104:E105)</f>
        <v>61453.79</v>
      </c>
      <c r="F106" s="13"/>
      <c r="G106" s="46"/>
    </row>
    <row r="107" spans="1:7" s="30" customFormat="1" ht="11.25" x14ac:dyDescent="0.2">
      <c r="A107" s="42"/>
      <c r="B107" s="42"/>
      <c r="C107" s="42"/>
      <c r="D107" s="42"/>
      <c r="E107" s="42"/>
      <c r="F107" s="42"/>
      <c r="G107" s="42"/>
    </row>
    <row r="108" spans="1:7" s="30" customFormat="1" ht="11.25" x14ac:dyDescent="0.2">
      <c r="A108" s="42"/>
      <c r="B108" s="42"/>
      <c r="C108" s="42"/>
      <c r="D108" s="42"/>
      <c r="E108" s="42"/>
      <c r="F108" s="42"/>
      <c r="G108" s="42"/>
    </row>
    <row r="109" spans="1:7" s="30" customFormat="1" ht="11.25" x14ac:dyDescent="0.2">
      <c r="A109" s="42"/>
      <c r="B109" s="42"/>
      <c r="C109" s="42"/>
      <c r="D109" s="42"/>
      <c r="E109" s="42"/>
      <c r="F109" s="42"/>
      <c r="G109" s="42"/>
    </row>
    <row r="110" spans="1:7" s="30" customFormat="1" ht="11.25" x14ac:dyDescent="0.2">
      <c r="A110" s="42"/>
      <c r="B110" s="42"/>
      <c r="C110" s="42"/>
      <c r="D110" s="42"/>
      <c r="E110" s="42"/>
      <c r="F110" s="42"/>
      <c r="G110" s="42"/>
    </row>
    <row r="111" spans="1:7" s="30" customFormat="1" ht="11.25" x14ac:dyDescent="0.2">
      <c r="A111" s="42"/>
      <c r="B111" s="42"/>
      <c r="C111" s="42"/>
      <c r="D111" s="42"/>
      <c r="E111" s="42"/>
      <c r="F111" s="42"/>
      <c r="G111" s="42"/>
    </row>
    <row r="112" spans="1:7" s="30" customFormat="1" ht="11.25" x14ac:dyDescent="0.2">
      <c r="A112" s="42"/>
      <c r="B112" s="42"/>
      <c r="C112" s="42"/>
      <c r="D112" s="42"/>
      <c r="E112" s="42"/>
      <c r="F112" s="42"/>
      <c r="G112" s="42"/>
    </row>
    <row r="113" spans="1:11" s="30" customFormat="1" ht="11.25" x14ac:dyDescent="0.2">
      <c r="A113" s="42"/>
      <c r="B113" s="42"/>
      <c r="C113" s="42"/>
      <c r="D113" s="42"/>
      <c r="E113" s="42"/>
      <c r="F113" s="42"/>
      <c r="G113" s="42"/>
    </row>
    <row r="114" spans="1:11" s="30" customFormat="1" ht="11.25" x14ac:dyDescent="0.2"/>
    <row r="115" spans="1:11" s="30" customFormat="1" ht="11.25" x14ac:dyDescent="0.2">
      <c r="A115" s="42"/>
      <c r="B115" s="28"/>
      <c r="E115" s="29"/>
    </row>
    <row r="116" spans="1:11" s="30" customFormat="1" ht="11.25" x14ac:dyDescent="0.2">
      <c r="A116" s="42"/>
      <c r="B116" s="28"/>
      <c r="E116" s="29"/>
    </row>
    <row r="117" spans="1:11" s="30" customFormat="1" ht="11.25" x14ac:dyDescent="0.2">
      <c r="A117" s="42"/>
      <c r="B117" s="28"/>
      <c r="E117" s="29"/>
    </row>
    <row r="118" spans="1:11" s="30" customFormat="1" ht="11.25" x14ac:dyDescent="0.2">
      <c r="A118" s="42"/>
      <c r="B118" s="47" t="s">
        <v>0</v>
      </c>
      <c r="C118" s="47"/>
      <c r="D118" s="47"/>
      <c r="E118" s="47"/>
      <c r="F118" s="47"/>
      <c r="G118" s="4"/>
      <c r="H118" s="4"/>
      <c r="I118" s="4"/>
      <c r="J118" s="4"/>
      <c r="K118" s="4"/>
    </row>
    <row r="119" spans="1:11" s="30" customFormat="1" ht="11.25" x14ac:dyDescent="0.2">
      <c r="A119" s="42"/>
      <c r="B119" s="47" t="s">
        <v>1</v>
      </c>
      <c r="C119" s="47"/>
      <c r="D119" s="47"/>
      <c r="E119" s="47"/>
      <c r="F119" s="47"/>
    </row>
    <row r="120" spans="1:11" s="30" customFormat="1" ht="11.25" x14ac:dyDescent="0.2">
      <c r="A120" s="42"/>
      <c r="B120" s="47" t="s">
        <v>2</v>
      </c>
      <c r="C120" s="47"/>
      <c r="D120" s="47"/>
      <c r="E120" s="47"/>
      <c r="F120" s="47"/>
    </row>
    <row r="121" spans="1:11" s="30" customFormat="1" ht="11.25" x14ac:dyDescent="0.2">
      <c r="A121" s="42"/>
      <c r="B121" s="4"/>
      <c r="C121" s="35"/>
      <c r="D121" s="35"/>
      <c r="E121" s="35"/>
      <c r="F121" s="35"/>
    </row>
    <row r="122" spans="1:11" s="30" customFormat="1" ht="11.25" x14ac:dyDescent="0.2">
      <c r="A122" s="42"/>
      <c r="B122" s="4" t="s">
        <v>3</v>
      </c>
      <c r="C122" s="5"/>
      <c r="D122" s="6" t="s">
        <v>14</v>
      </c>
      <c r="E122" s="35"/>
      <c r="F122" s="7" t="s">
        <v>58</v>
      </c>
      <c r="G122" s="8"/>
    </row>
    <row r="123" spans="1:11" s="30" customFormat="1" ht="11.25" x14ac:dyDescent="0.2">
      <c r="A123" s="42"/>
      <c r="B123" s="4" t="s">
        <v>4</v>
      </c>
      <c r="C123" s="4"/>
      <c r="D123" s="4" t="s">
        <v>44</v>
      </c>
      <c r="E123" s="35"/>
      <c r="F123" s="7" t="s">
        <v>51</v>
      </c>
      <c r="G123" s="5"/>
    </row>
    <row r="124" spans="1:11" s="30" customFormat="1" ht="11.25" x14ac:dyDescent="0.2">
      <c r="A124" s="42"/>
      <c r="B124" s="4" t="s">
        <v>5</v>
      </c>
      <c r="C124" s="4"/>
      <c r="D124" s="4"/>
      <c r="E124" s="35"/>
      <c r="F124" s="7"/>
      <c r="G124" s="5"/>
    </row>
    <row r="125" spans="1:11" s="30" customFormat="1" ht="22.5" x14ac:dyDescent="0.2">
      <c r="A125" s="42"/>
      <c r="B125" s="9" t="s">
        <v>6</v>
      </c>
      <c r="C125" s="10" t="s">
        <v>7</v>
      </c>
      <c r="D125" s="10" t="s">
        <v>8</v>
      </c>
      <c r="E125" s="10" t="s">
        <v>9</v>
      </c>
      <c r="F125" s="10" t="s">
        <v>10</v>
      </c>
    </row>
    <row r="126" spans="1:11" s="45" customFormat="1" ht="11.25" x14ac:dyDescent="0.2">
      <c r="B126" s="39"/>
      <c r="C126" s="39" t="s">
        <v>16</v>
      </c>
      <c r="D126" s="15"/>
      <c r="E126" s="16"/>
      <c r="F126" s="15"/>
    </row>
    <row r="127" spans="1:11" s="45" customFormat="1" ht="258.75" x14ac:dyDescent="0.2">
      <c r="B127" s="39">
        <v>6</v>
      </c>
      <c r="C127" s="39"/>
      <c r="D127" s="15" t="s">
        <v>35</v>
      </c>
      <c r="E127" s="16">
        <f>23722</f>
        <v>23722</v>
      </c>
      <c r="F127" s="15" t="s">
        <v>15</v>
      </c>
    </row>
    <row r="128" spans="1:11" s="45" customFormat="1" ht="11.25" x14ac:dyDescent="0.2">
      <c r="A128" s="42"/>
      <c r="B128" s="15"/>
      <c r="C128" s="17"/>
      <c r="D128" s="33" t="s">
        <v>13</v>
      </c>
      <c r="E128" s="34">
        <f>SUM(E126:E127)</f>
        <v>23722</v>
      </c>
      <c r="F128" s="13"/>
      <c r="G128" s="46"/>
    </row>
    <row r="129" spans="1:11" s="30" customFormat="1" ht="11.25" x14ac:dyDescent="0.2"/>
    <row r="130" spans="1:11" s="30" customFormat="1" ht="11.25" x14ac:dyDescent="0.2"/>
    <row r="131" spans="1:11" s="30" customFormat="1" ht="11.25" x14ac:dyDescent="0.2"/>
    <row r="132" spans="1:11" s="30" customFormat="1" ht="11.25" x14ac:dyDescent="0.2"/>
    <row r="133" spans="1:11" s="30" customFormat="1" ht="11.25" x14ac:dyDescent="0.2"/>
    <row r="134" spans="1:11" s="30" customFormat="1" ht="11.25" x14ac:dyDescent="0.2"/>
    <row r="135" spans="1:11" s="30" customFormat="1" ht="11.25" x14ac:dyDescent="0.2"/>
    <row r="136" spans="1:11" s="30" customFormat="1" ht="11.25" x14ac:dyDescent="0.2"/>
    <row r="137" spans="1:11" s="30" customFormat="1" ht="11.25" x14ac:dyDescent="0.2"/>
    <row r="138" spans="1:11" s="30" customFormat="1" ht="11.25" x14ac:dyDescent="0.2"/>
    <row r="139" spans="1:11" s="30" customFormat="1" ht="11.25" x14ac:dyDescent="0.2"/>
    <row r="140" spans="1:11" s="30" customFormat="1" ht="11.25" x14ac:dyDescent="0.2">
      <c r="A140" s="42"/>
      <c r="B140" s="28"/>
      <c r="E140" s="29"/>
    </row>
    <row r="141" spans="1:11" s="30" customFormat="1" ht="11.25" x14ac:dyDescent="0.2">
      <c r="A141" s="42"/>
      <c r="B141" s="28"/>
      <c r="E141" s="29"/>
    </row>
    <row r="142" spans="1:11" s="30" customFormat="1" ht="11.25" x14ac:dyDescent="0.2">
      <c r="A142" s="42"/>
      <c r="B142" s="28"/>
      <c r="E142" s="29"/>
    </row>
    <row r="143" spans="1:11" s="30" customFormat="1" ht="11.25" x14ac:dyDescent="0.2">
      <c r="A143" s="42"/>
      <c r="B143" s="47" t="s">
        <v>0</v>
      </c>
      <c r="C143" s="47"/>
      <c r="D143" s="47"/>
      <c r="E143" s="47"/>
      <c r="F143" s="47"/>
      <c r="G143" s="4"/>
      <c r="H143" s="4"/>
      <c r="I143" s="4"/>
      <c r="J143" s="4"/>
      <c r="K143" s="4"/>
    </row>
    <row r="144" spans="1:11" s="30" customFormat="1" ht="11.25" x14ac:dyDescent="0.2">
      <c r="A144" s="42"/>
      <c r="B144" s="47" t="s">
        <v>1</v>
      </c>
      <c r="C144" s="47"/>
      <c r="D144" s="47"/>
      <c r="E144" s="47"/>
      <c r="F144" s="47"/>
    </row>
    <row r="145" spans="1:7" s="30" customFormat="1" ht="11.25" x14ac:dyDescent="0.2">
      <c r="A145" s="42"/>
      <c r="B145" s="47" t="s">
        <v>2</v>
      </c>
      <c r="C145" s="47"/>
      <c r="D145" s="47"/>
      <c r="E145" s="47"/>
      <c r="F145" s="47"/>
    </row>
    <row r="146" spans="1:7" s="30" customFormat="1" ht="11.25" x14ac:dyDescent="0.2">
      <c r="A146" s="42"/>
      <c r="B146" s="4"/>
      <c r="C146" s="35"/>
      <c r="D146" s="35"/>
      <c r="E146" s="35"/>
      <c r="F146" s="35"/>
    </row>
    <row r="147" spans="1:7" s="30" customFormat="1" ht="11.25" x14ac:dyDescent="0.2">
      <c r="A147" s="42"/>
      <c r="B147" s="4" t="s">
        <v>3</v>
      </c>
      <c r="C147" s="5"/>
      <c r="D147" s="6" t="s">
        <v>14</v>
      </c>
      <c r="E147" s="35"/>
      <c r="F147" s="7" t="s">
        <v>58</v>
      </c>
      <c r="G147" s="8"/>
    </row>
    <row r="148" spans="1:7" s="30" customFormat="1" ht="11.25" x14ac:dyDescent="0.2">
      <c r="A148" s="42"/>
      <c r="B148" s="4" t="s">
        <v>4</v>
      </c>
      <c r="C148" s="4"/>
      <c r="D148" s="4" t="s">
        <v>44</v>
      </c>
      <c r="E148" s="35"/>
      <c r="F148" s="7" t="s">
        <v>52</v>
      </c>
      <c r="G148" s="5"/>
    </row>
    <row r="149" spans="1:7" s="30" customFormat="1" ht="11.25" x14ac:dyDescent="0.2">
      <c r="A149" s="42"/>
      <c r="B149" s="4" t="s">
        <v>5</v>
      </c>
      <c r="C149" s="4"/>
      <c r="D149" s="4"/>
      <c r="E149" s="35"/>
      <c r="F149" s="7"/>
      <c r="G149" s="5"/>
    </row>
    <row r="150" spans="1:7" s="30" customFormat="1" ht="22.5" x14ac:dyDescent="0.2">
      <c r="A150" s="42"/>
      <c r="B150" s="9" t="s">
        <v>6</v>
      </c>
      <c r="C150" s="10" t="s">
        <v>7</v>
      </c>
      <c r="D150" s="10" t="s">
        <v>8</v>
      </c>
      <c r="E150" s="10" t="s">
        <v>9</v>
      </c>
      <c r="F150" s="10" t="s">
        <v>10</v>
      </c>
    </row>
    <row r="151" spans="1:7" s="30" customFormat="1" ht="11.25" x14ac:dyDescent="0.2">
      <c r="B151" s="32"/>
      <c r="C151" s="32" t="s">
        <v>17</v>
      </c>
      <c r="D151" s="32"/>
      <c r="E151" s="20"/>
      <c r="F151" s="15"/>
    </row>
    <row r="152" spans="1:7" s="30" customFormat="1" ht="258.75" x14ac:dyDescent="0.2">
      <c r="B152" s="32">
        <v>7</v>
      </c>
      <c r="C152" s="32"/>
      <c r="D152" s="32" t="s">
        <v>36</v>
      </c>
      <c r="E152" s="20">
        <f>2300</f>
        <v>2300</v>
      </c>
      <c r="F152" s="15" t="s">
        <v>15</v>
      </c>
    </row>
    <row r="153" spans="1:7" s="45" customFormat="1" ht="22.5" x14ac:dyDescent="0.2">
      <c r="B153" s="39">
        <v>8</v>
      </c>
      <c r="C153" s="38"/>
      <c r="D153" s="40" t="s">
        <v>33</v>
      </c>
      <c r="E153" s="39"/>
      <c r="F153" s="39" t="s">
        <v>34</v>
      </c>
    </row>
    <row r="154" spans="1:7" s="45" customFormat="1" ht="11.25" x14ac:dyDescent="0.2">
      <c r="A154" s="42"/>
      <c r="B154" s="15"/>
      <c r="C154" s="17"/>
      <c r="D154" s="18" t="s">
        <v>13</v>
      </c>
      <c r="E154" s="19">
        <f>SUM(E151:E153)</f>
        <v>2300</v>
      </c>
      <c r="F154" s="13"/>
      <c r="G154" s="46"/>
    </row>
    <row r="155" spans="1:7" s="30" customFormat="1" ht="11.25" x14ac:dyDescent="0.2"/>
    <row r="156" spans="1:7" s="30" customFormat="1" ht="11.25" x14ac:dyDescent="0.2"/>
    <row r="157" spans="1:7" s="30" customFormat="1" ht="11.25" x14ac:dyDescent="0.2"/>
    <row r="158" spans="1:7" s="30" customFormat="1" ht="11.25" x14ac:dyDescent="0.2"/>
    <row r="159" spans="1:7" s="30" customFormat="1" ht="11.25" x14ac:dyDescent="0.2"/>
    <row r="160" spans="1:7" s="30" customFormat="1" ht="11.25" x14ac:dyDescent="0.2"/>
    <row r="161" spans="1:11" s="30" customFormat="1" ht="11.25" x14ac:dyDescent="0.2">
      <c r="A161" s="42"/>
      <c r="B161" s="28"/>
      <c r="E161" s="29"/>
    </row>
    <row r="162" spans="1:11" s="30" customFormat="1" ht="11.25" x14ac:dyDescent="0.2">
      <c r="A162" s="42"/>
      <c r="B162" s="28"/>
      <c r="E162" s="29"/>
    </row>
    <row r="163" spans="1:11" s="30" customFormat="1" ht="11.25" x14ac:dyDescent="0.2">
      <c r="A163" s="42"/>
      <c r="B163" s="28"/>
      <c r="E163" s="29"/>
    </row>
    <row r="164" spans="1:11" s="30" customFormat="1" ht="11.25" x14ac:dyDescent="0.2">
      <c r="A164" s="42"/>
      <c r="B164" s="47" t="s">
        <v>0</v>
      </c>
      <c r="C164" s="47"/>
      <c r="D164" s="47"/>
      <c r="E164" s="47"/>
      <c r="F164" s="47"/>
      <c r="G164" s="4"/>
      <c r="H164" s="4"/>
      <c r="I164" s="4"/>
      <c r="J164" s="4"/>
      <c r="K164" s="4"/>
    </row>
    <row r="165" spans="1:11" s="30" customFormat="1" ht="11.25" x14ac:dyDescent="0.2">
      <c r="A165" s="42"/>
      <c r="B165" s="47" t="s">
        <v>1</v>
      </c>
      <c r="C165" s="47"/>
      <c r="D165" s="47"/>
      <c r="E165" s="47"/>
      <c r="F165" s="47"/>
    </row>
    <row r="166" spans="1:11" s="30" customFormat="1" ht="11.25" x14ac:dyDescent="0.2">
      <c r="A166" s="42"/>
      <c r="B166" s="47" t="s">
        <v>2</v>
      </c>
      <c r="C166" s="47"/>
      <c r="D166" s="47"/>
      <c r="E166" s="47"/>
      <c r="F166" s="47"/>
    </row>
    <row r="167" spans="1:11" s="30" customFormat="1" ht="11.25" x14ac:dyDescent="0.2">
      <c r="A167" s="42"/>
      <c r="B167" s="4"/>
      <c r="C167" s="35"/>
      <c r="D167" s="35"/>
      <c r="E167" s="35"/>
      <c r="F167" s="35"/>
    </row>
    <row r="168" spans="1:11" s="30" customFormat="1" ht="11.25" x14ac:dyDescent="0.2">
      <c r="A168" s="42"/>
      <c r="B168" s="4" t="s">
        <v>3</v>
      </c>
      <c r="C168" s="5"/>
      <c r="D168" s="6" t="s">
        <v>14</v>
      </c>
      <c r="E168" s="35"/>
      <c r="F168" s="7" t="s">
        <v>58</v>
      </c>
      <c r="G168" s="8"/>
    </row>
    <row r="169" spans="1:11" s="30" customFormat="1" ht="11.25" x14ac:dyDescent="0.2">
      <c r="A169" s="42"/>
      <c r="B169" s="4" t="s">
        <v>4</v>
      </c>
      <c r="C169" s="4"/>
      <c r="D169" s="4" t="s">
        <v>44</v>
      </c>
      <c r="E169" s="35"/>
      <c r="F169" s="7" t="s">
        <v>53</v>
      </c>
      <c r="G169" s="5"/>
    </row>
    <row r="170" spans="1:11" s="30" customFormat="1" ht="11.25" x14ac:dyDescent="0.2">
      <c r="A170" s="42"/>
      <c r="B170" s="4" t="s">
        <v>5</v>
      </c>
      <c r="C170" s="4"/>
      <c r="D170" s="4"/>
      <c r="E170" s="35"/>
      <c r="F170" s="7"/>
      <c r="G170" s="5"/>
    </row>
    <row r="171" spans="1:11" s="30" customFormat="1" ht="22.5" x14ac:dyDescent="0.2">
      <c r="A171" s="42"/>
      <c r="B171" s="9" t="s">
        <v>6</v>
      </c>
      <c r="C171" s="10" t="s">
        <v>7</v>
      </c>
      <c r="D171" s="10" t="s">
        <v>8</v>
      </c>
      <c r="E171" s="10" t="s">
        <v>9</v>
      </c>
      <c r="F171" s="10" t="s">
        <v>10</v>
      </c>
    </row>
    <row r="172" spans="1:11" s="30" customFormat="1" ht="11.25" x14ac:dyDescent="0.2">
      <c r="B172" s="32"/>
      <c r="C172" s="32" t="s">
        <v>37</v>
      </c>
      <c r="D172" s="32"/>
      <c r="E172" s="20"/>
      <c r="F172" s="15"/>
    </row>
    <row r="173" spans="1:11" s="45" customFormat="1" ht="258.75" x14ac:dyDescent="0.2">
      <c r="A173" s="43"/>
      <c r="B173" s="39">
        <v>9</v>
      </c>
      <c r="C173" s="39"/>
      <c r="D173" s="15" t="s">
        <v>38</v>
      </c>
      <c r="E173" s="16">
        <f>1920+15162.14+1275</f>
        <v>18357.14</v>
      </c>
      <c r="F173" s="15" t="s">
        <v>15</v>
      </c>
      <c r="G173" s="46"/>
    </row>
    <row r="174" spans="1:11" s="30" customFormat="1" ht="11.25" x14ac:dyDescent="0.2">
      <c r="B174" s="15"/>
      <c r="C174" s="17"/>
      <c r="D174" s="33" t="s">
        <v>13</v>
      </c>
      <c r="E174" s="34">
        <f>SUM(E172:E173)</f>
        <v>18357.14</v>
      </c>
      <c r="F174" s="13"/>
    </row>
    <row r="175" spans="1:11" s="30" customFormat="1" ht="11.25" x14ac:dyDescent="0.2"/>
    <row r="176" spans="1:11" s="30" customFormat="1" ht="11.25" x14ac:dyDescent="0.2"/>
    <row r="177" spans="1:11" s="30" customFormat="1" ht="11.25" x14ac:dyDescent="0.2"/>
    <row r="178" spans="1:11" s="30" customFormat="1" ht="11.25" x14ac:dyDescent="0.2"/>
    <row r="179" spans="1:11" s="30" customFormat="1" ht="11.25" x14ac:dyDescent="0.2"/>
    <row r="180" spans="1:11" s="30" customFormat="1" ht="11.25" x14ac:dyDescent="0.2"/>
    <row r="181" spans="1:11" s="30" customFormat="1" ht="11.25" x14ac:dyDescent="0.2"/>
    <row r="182" spans="1:11" s="30" customFormat="1" ht="11.25" x14ac:dyDescent="0.2"/>
    <row r="183" spans="1:11" s="30" customFormat="1" ht="11.25" x14ac:dyDescent="0.2">
      <c r="A183" s="42"/>
      <c r="B183" s="28"/>
      <c r="E183" s="29"/>
    </row>
    <row r="184" spans="1:11" s="30" customFormat="1" ht="11.25" x14ac:dyDescent="0.2">
      <c r="A184" s="42"/>
      <c r="B184" s="28"/>
      <c r="E184" s="29"/>
    </row>
    <row r="185" spans="1:11" s="30" customFormat="1" ht="11.25" x14ac:dyDescent="0.2">
      <c r="A185" s="42"/>
      <c r="B185" s="28"/>
      <c r="E185" s="29"/>
    </row>
    <row r="186" spans="1:11" s="30" customFormat="1" ht="11.25" x14ac:dyDescent="0.2">
      <c r="A186" s="42"/>
      <c r="B186" s="47" t="s">
        <v>0</v>
      </c>
      <c r="C186" s="47"/>
      <c r="D186" s="47"/>
      <c r="E186" s="47"/>
      <c r="F186" s="47"/>
      <c r="G186" s="4"/>
      <c r="H186" s="4"/>
      <c r="I186" s="4"/>
      <c r="J186" s="4"/>
      <c r="K186" s="4"/>
    </row>
    <row r="187" spans="1:11" s="30" customFormat="1" ht="11.25" x14ac:dyDescent="0.2">
      <c r="A187" s="42"/>
      <c r="B187" s="47" t="s">
        <v>1</v>
      </c>
      <c r="C187" s="47"/>
      <c r="D187" s="47"/>
      <c r="E187" s="47"/>
      <c r="F187" s="47"/>
    </row>
    <row r="188" spans="1:11" s="30" customFormat="1" ht="11.25" x14ac:dyDescent="0.2">
      <c r="A188" s="42"/>
      <c r="B188" s="47" t="s">
        <v>2</v>
      </c>
      <c r="C188" s="47"/>
      <c r="D188" s="47"/>
      <c r="E188" s="47"/>
      <c r="F188" s="47"/>
    </row>
    <row r="189" spans="1:11" s="30" customFormat="1" ht="11.25" x14ac:dyDescent="0.2">
      <c r="A189" s="42"/>
      <c r="B189" s="4"/>
      <c r="C189" s="35"/>
      <c r="D189" s="35"/>
      <c r="E189" s="35"/>
      <c r="F189" s="35"/>
    </row>
    <row r="190" spans="1:11" s="30" customFormat="1" ht="11.25" x14ac:dyDescent="0.2">
      <c r="A190" s="42"/>
      <c r="B190" s="4" t="s">
        <v>3</v>
      </c>
      <c r="C190" s="5"/>
      <c r="D190" s="6" t="s">
        <v>14</v>
      </c>
      <c r="E190" s="35"/>
      <c r="F190" s="7" t="s">
        <v>58</v>
      </c>
      <c r="G190" s="8"/>
    </row>
    <row r="191" spans="1:11" s="30" customFormat="1" ht="11.25" x14ac:dyDescent="0.2">
      <c r="A191" s="42"/>
      <c r="B191" s="4" t="s">
        <v>4</v>
      </c>
      <c r="C191" s="4"/>
      <c r="D191" s="4" t="s">
        <v>44</v>
      </c>
      <c r="E191" s="35"/>
      <c r="F191" s="7" t="s">
        <v>54</v>
      </c>
      <c r="G191" s="5"/>
    </row>
    <row r="192" spans="1:11" s="30" customFormat="1" ht="11.25" x14ac:dyDescent="0.2">
      <c r="A192" s="42"/>
      <c r="B192" s="4" t="s">
        <v>5</v>
      </c>
      <c r="C192" s="4"/>
      <c r="D192" s="4"/>
      <c r="E192" s="35"/>
      <c r="F192" s="7"/>
      <c r="G192" s="5"/>
    </row>
    <row r="193" spans="1:6" s="30" customFormat="1" ht="22.5" x14ac:dyDescent="0.2">
      <c r="A193" s="42"/>
      <c r="B193" s="9" t="s">
        <v>6</v>
      </c>
      <c r="C193" s="10" t="s">
        <v>7</v>
      </c>
      <c r="D193" s="10" t="s">
        <v>8</v>
      </c>
      <c r="E193" s="10" t="s">
        <v>9</v>
      </c>
      <c r="F193" s="10" t="s">
        <v>10</v>
      </c>
    </row>
    <row r="194" spans="1:6" s="45" customFormat="1" ht="11.25" x14ac:dyDescent="0.2">
      <c r="B194" s="39"/>
      <c r="C194" s="39" t="s">
        <v>18</v>
      </c>
      <c r="D194" s="15"/>
      <c r="E194" s="16"/>
      <c r="F194" s="15"/>
    </row>
    <row r="195" spans="1:6" s="45" customFormat="1" ht="11.25" x14ac:dyDescent="0.2">
      <c r="B195" s="39">
        <v>10</v>
      </c>
      <c r="C195" s="39"/>
      <c r="D195" s="15" t="s">
        <v>39</v>
      </c>
      <c r="E195" s="16">
        <v>1500</v>
      </c>
      <c r="F195" s="15" t="s">
        <v>40</v>
      </c>
    </row>
    <row r="196" spans="1:6" s="30" customFormat="1" ht="11.25" x14ac:dyDescent="0.2">
      <c r="B196" s="15"/>
      <c r="C196" s="17"/>
      <c r="D196" s="33" t="s">
        <v>13</v>
      </c>
      <c r="E196" s="34">
        <f>SUM(E194:E195)</f>
        <v>1500</v>
      </c>
      <c r="F196" s="13"/>
    </row>
    <row r="197" spans="1:6" s="30" customFormat="1" ht="11.25" x14ac:dyDescent="0.2"/>
    <row r="198" spans="1:6" s="30" customFormat="1" ht="11.25" x14ac:dyDescent="0.2"/>
    <row r="199" spans="1:6" s="30" customFormat="1" ht="11.25" x14ac:dyDescent="0.2"/>
    <row r="200" spans="1:6" s="30" customFormat="1" ht="11.25" x14ac:dyDescent="0.2"/>
    <row r="201" spans="1:6" s="30" customFormat="1" ht="11.25" x14ac:dyDescent="0.2"/>
    <row r="202" spans="1:6" s="30" customFormat="1" ht="11.25" x14ac:dyDescent="0.2"/>
    <row r="203" spans="1:6" s="30" customFormat="1" ht="11.25" x14ac:dyDescent="0.2"/>
    <row r="204" spans="1:6" s="30" customFormat="1" ht="11.25" x14ac:dyDescent="0.2"/>
    <row r="205" spans="1:6" s="30" customFormat="1" ht="11.25" x14ac:dyDescent="0.2"/>
    <row r="206" spans="1:6" s="30" customFormat="1" ht="11.25" x14ac:dyDescent="0.2"/>
    <row r="207" spans="1:6" s="30" customFormat="1" ht="11.25" x14ac:dyDescent="0.2"/>
    <row r="208" spans="1:6" s="30" customFormat="1" ht="11.25" x14ac:dyDescent="0.2"/>
    <row r="209" s="30" customFormat="1" ht="11.25" x14ac:dyDescent="0.2"/>
    <row r="210" s="30" customFormat="1" ht="11.25" x14ac:dyDescent="0.2"/>
    <row r="211" s="30" customFormat="1" ht="11.25" x14ac:dyDescent="0.2"/>
    <row r="212" s="30" customFormat="1" ht="11.25" x14ac:dyDescent="0.2"/>
    <row r="213" s="30" customFormat="1" ht="11.25" x14ac:dyDescent="0.2"/>
    <row r="214" s="30" customFormat="1" ht="11.25" x14ac:dyDescent="0.2"/>
    <row r="215" s="30" customFormat="1" ht="11.25" x14ac:dyDescent="0.2"/>
    <row r="216" s="30" customFormat="1" ht="11.25" x14ac:dyDescent="0.2"/>
    <row r="217" s="30" customFormat="1" ht="11.25" x14ac:dyDescent="0.2"/>
    <row r="218" s="30" customFormat="1" ht="11.25" x14ac:dyDescent="0.2"/>
    <row r="219" s="30" customFormat="1" ht="11.25" x14ac:dyDescent="0.2"/>
    <row r="220" s="30" customFormat="1" ht="11.25" x14ac:dyDescent="0.2"/>
    <row r="221" s="30" customFormat="1" ht="11.25" x14ac:dyDescent="0.2"/>
    <row r="222" s="30" customFormat="1" ht="11.25" x14ac:dyDescent="0.2"/>
    <row r="223" s="30" customFormat="1" ht="11.25" x14ac:dyDescent="0.2"/>
    <row r="224" s="30" customFormat="1" ht="11.25" x14ac:dyDescent="0.2"/>
    <row r="225" spans="1:11" s="30" customFormat="1" ht="11.25" x14ac:dyDescent="0.2"/>
    <row r="226" spans="1:11" s="30" customFormat="1" ht="11.25" x14ac:dyDescent="0.2"/>
    <row r="227" spans="1:11" s="30" customFormat="1" ht="11.25" x14ac:dyDescent="0.2"/>
    <row r="228" spans="1:11" s="30" customFormat="1" ht="11.25" x14ac:dyDescent="0.2">
      <c r="A228" s="42"/>
      <c r="B228" s="28"/>
      <c r="E228" s="29"/>
    </row>
    <row r="229" spans="1:11" s="30" customFormat="1" ht="11.25" x14ac:dyDescent="0.2">
      <c r="A229" s="42"/>
      <c r="B229" s="28"/>
      <c r="E229" s="29"/>
    </row>
    <row r="230" spans="1:11" s="30" customFormat="1" ht="11.25" x14ac:dyDescent="0.2">
      <c r="A230" s="42"/>
      <c r="B230" s="28"/>
      <c r="E230" s="29"/>
    </row>
    <row r="231" spans="1:11" s="30" customFormat="1" ht="11.25" x14ac:dyDescent="0.2">
      <c r="A231" s="42"/>
      <c r="B231" s="47" t="s">
        <v>0</v>
      </c>
      <c r="C231" s="47"/>
      <c r="D231" s="47"/>
      <c r="E231" s="47"/>
      <c r="F231" s="47"/>
      <c r="G231" s="4"/>
      <c r="H231" s="4"/>
      <c r="I231" s="4"/>
      <c r="J231" s="4"/>
      <c r="K231" s="4"/>
    </row>
    <row r="232" spans="1:11" s="30" customFormat="1" ht="11.25" x14ac:dyDescent="0.2">
      <c r="A232" s="42"/>
      <c r="B232" s="47" t="s">
        <v>1</v>
      </c>
      <c r="C232" s="47"/>
      <c r="D232" s="47"/>
      <c r="E232" s="47"/>
      <c r="F232" s="47"/>
    </row>
    <row r="233" spans="1:11" s="30" customFormat="1" ht="11.25" x14ac:dyDescent="0.2">
      <c r="A233" s="42"/>
      <c r="B233" s="47" t="s">
        <v>2</v>
      </c>
      <c r="C233" s="47"/>
      <c r="D233" s="47"/>
      <c r="E233" s="47"/>
      <c r="F233" s="47"/>
    </row>
    <row r="234" spans="1:11" s="30" customFormat="1" ht="11.25" x14ac:dyDescent="0.2">
      <c r="A234" s="42"/>
      <c r="B234" s="4"/>
      <c r="C234" s="35"/>
      <c r="D234" s="35"/>
      <c r="E234" s="35"/>
      <c r="F234" s="35"/>
    </row>
    <row r="235" spans="1:11" s="30" customFormat="1" ht="11.25" x14ac:dyDescent="0.2">
      <c r="A235" s="42"/>
      <c r="B235" s="4" t="s">
        <v>3</v>
      </c>
      <c r="C235" s="5"/>
      <c r="D235" s="6" t="s">
        <v>14</v>
      </c>
      <c r="E235" s="35"/>
      <c r="F235" s="7" t="s">
        <v>58</v>
      </c>
      <c r="G235" s="8"/>
    </row>
    <row r="236" spans="1:11" s="30" customFormat="1" ht="11.25" x14ac:dyDescent="0.2">
      <c r="A236" s="42"/>
      <c r="B236" s="4" t="s">
        <v>4</v>
      </c>
      <c r="C236" s="4"/>
      <c r="D236" s="4" t="s">
        <v>44</v>
      </c>
      <c r="E236" s="35"/>
      <c r="F236" s="7" t="s">
        <v>55</v>
      </c>
      <c r="G236" s="5"/>
    </row>
    <row r="237" spans="1:11" s="30" customFormat="1" ht="11.25" x14ac:dyDescent="0.2">
      <c r="A237" s="42"/>
      <c r="B237" s="4" t="s">
        <v>5</v>
      </c>
      <c r="C237" s="4"/>
      <c r="D237" s="4"/>
      <c r="E237" s="35"/>
      <c r="F237" s="7"/>
      <c r="G237" s="5"/>
    </row>
    <row r="238" spans="1:11" s="30" customFormat="1" ht="22.5" x14ac:dyDescent="0.2">
      <c r="A238" s="42"/>
      <c r="B238" s="9" t="s">
        <v>6</v>
      </c>
      <c r="C238" s="10" t="s">
        <v>7</v>
      </c>
      <c r="D238" s="10" t="s">
        <v>8</v>
      </c>
      <c r="E238" s="10" t="s">
        <v>9</v>
      </c>
      <c r="F238" s="10" t="s">
        <v>10</v>
      </c>
    </row>
    <row r="239" spans="1:11" s="45" customFormat="1" ht="11.25" x14ac:dyDescent="0.2">
      <c r="B239" s="39"/>
      <c r="C239" s="39" t="s">
        <v>41</v>
      </c>
      <c r="D239" s="15"/>
      <c r="E239" s="16"/>
      <c r="F239" s="15"/>
    </row>
    <row r="240" spans="1:11" s="45" customFormat="1" ht="258.75" x14ac:dyDescent="0.2">
      <c r="B240" s="39">
        <v>11</v>
      </c>
      <c r="C240" s="39"/>
      <c r="D240" s="15" t="s">
        <v>42</v>
      </c>
      <c r="E240" s="16">
        <f>6391.6+1385</f>
        <v>7776.6</v>
      </c>
      <c r="F240" s="15" t="s">
        <v>15</v>
      </c>
    </row>
    <row r="241" spans="1:11" s="30" customFormat="1" ht="11.25" x14ac:dyDescent="0.2">
      <c r="B241" s="15"/>
      <c r="C241" s="17"/>
      <c r="D241" s="33" t="s">
        <v>13</v>
      </c>
      <c r="E241" s="34">
        <f>SUM(E239:E240)</f>
        <v>7776.6</v>
      </c>
      <c r="F241" s="13"/>
    </row>
    <row r="242" spans="1:11" s="30" customFormat="1" ht="11.25" x14ac:dyDescent="0.2"/>
    <row r="243" spans="1:11" s="30" customFormat="1" ht="11.25" x14ac:dyDescent="0.2"/>
    <row r="244" spans="1:11" s="30" customFormat="1" ht="11.25" x14ac:dyDescent="0.2"/>
    <row r="245" spans="1:11" s="30" customFormat="1" ht="11.25" x14ac:dyDescent="0.2"/>
    <row r="246" spans="1:11" s="30" customFormat="1" ht="11.25" x14ac:dyDescent="0.2"/>
    <row r="247" spans="1:11" s="30" customFormat="1" ht="11.25" x14ac:dyDescent="0.2"/>
    <row r="248" spans="1:11" s="30" customFormat="1" ht="11.25" x14ac:dyDescent="0.2"/>
    <row r="249" spans="1:11" s="30" customFormat="1" ht="11.25" x14ac:dyDescent="0.2"/>
    <row r="250" spans="1:11" s="30" customFormat="1" ht="11.25" x14ac:dyDescent="0.2"/>
    <row r="251" spans="1:11" s="30" customFormat="1" ht="11.25" x14ac:dyDescent="0.2">
      <c r="A251" s="42"/>
      <c r="B251" s="28"/>
      <c r="E251" s="29"/>
    </row>
    <row r="252" spans="1:11" s="30" customFormat="1" ht="11.25" x14ac:dyDescent="0.2">
      <c r="A252" s="42"/>
      <c r="B252" s="28"/>
      <c r="E252" s="29"/>
    </row>
    <row r="253" spans="1:11" s="30" customFormat="1" ht="11.25" x14ac:dyDescent="0.2">
      <c r="A253" s="42"/>
      <c r="B253" s="28"/>
      <c r="E253" s="29"/>
    </row>
    <row r="254" spans="1:11" s="30" customFormat="1" ht="11.25" x14ac:dyDescent="0.2">
      <c r="A254" s="42"/>
      <c r="B254" s="47" t="s">
        <v>0</v>
      </c>
      <c r="C254" s="47"/>
      <c r="D254" s="47"/>
      <c r="E254" s="47"/>
      <c r="F254" s="47"/>
      <c r="G254" s="4"/>
      <c r="H254" s="4"/>
      <c r="I254" s="4"/>
      <c r="J254" s="4"/>
      <c r="K254" s="4"/>
    </row>
    <row r="255" spans="1:11" s="30" customFormat="1" ht="11.25" x14ac:dyDescent="0.2">
      <c r="A255" s="42"/>
      <c r="B255" s="47" t="s">
        <v>1</v>
      </c>
      <c r="C255" s="47"/>
      <c r="D255" s="47"/>
      <c r="E255" s="47"/>
      <c r="F255" s="47"/>
    </row>
    <row r="256" spans="1:11" s="30" customFormat="1" ht="11.25" x14ac:dyDescent="0.2">
      <c r="A256" s="42"/>
      <c r="B256" s="47" t="s">
        <v>2</v>
      </c>
      <c r="C256" s="47"/>
      <c r="D256" s="47"/>
      <c r="E256" s="47"/>
      <c r="F256" s="47"/>
    </row>
    <row r="257" spans="1:7" s="30" customFormat="1" ht="11.25" x14ac:dyDescent="0.2">
      <c r="A257" s="42"/>
      <c r="B257" s="4"/>
      <c r="C257" s="35"/>
      <c r="D257" s="35"/>
      <c r="E257" s="35"/>
      <c r="F257" s="35"/>
    </row>
    <row r="258" spans="1:7" s="30" customFormat="1" ht="11.25" x14ac:dyDescent="0.2">
      <c r="A258" s="42"/>
      <c r="B258" s="4" t="s">
        <v>3</v>
      </c>
      <c r="C258" s="5"/>
      <c r="D258" s="6" t="s">
        <v>14</v>
      </c>
      <c r="E258" s="35"/>
      <c r="F258" s="7" t="s">
        <v>58</v>
      </c>
      <c r="G258" s="8"/>
    </row>
    <row r="259" spans="1:7" s="30" customFormat="1" ht="11.25" x14ac:dyDescent="0.2">
      <c r="A259" s="42"/>
      <c r="B259" s="4" t="s">
        <v>4</v>
      </c>
      <c r="C259" s="4"/>
      <c r="D259" s="4" t="s">
        <v>44</v>
      </c>
      <c r="E259" s="35"/>
      <c r="F259" s="7" t="s">
        <v>56</v>
      </c>
      <c r="G259" s="5"/>
    </row>
    <row r="260" spans="1:7" s="30" customFormat="1" ht="11.25" x14ac:dyDescent="0.2">
      <c r="A260" s="42"/>
      <c r="B260" s="4" t="s">
        <v>5</v>
      </c>
      <c r="C260" s="4"/>
      <c r="D260" s="4"/>
      <c r="E260" s="35"/>
      <c r="F260" s="7"/>
      <c r="G260" s="5"/>
    </row>
    <row r="261" spans="1:7" s="30" customFormat="1" ht="22.5" x14ac:dyDescent="0.2">
      <c r="A261" s="42"/>
      <c r="B261" s="9" t="s">
        <v>6</v>
      </c>
      <c r="C261" s="10" t="s">
        <v>7</v>
      </c>
      <c r="D261" s="10" t="s">
        <v>8</v>
      </c>
      <c r="E261" s="10" t="s">
        <v>9</v>
      </c>
      <c r="F261" s="10" t="s">
        <v>10</v>
      </c>
    </row>
    <row r="262" spans="1:7" s="45" customFormat="1" ht="11.25" x14ac:dyDescent="0.2">
      <c r="B262" s="39"/>
      <c r="C262" s="39" t="s">
        <v>19</v>
      </c>
      <c r="D262" s="15"/>
      <c r="E262" s="16"/>
      <c r="F262" s="15"/>
    </row>
    <row r="263" spans="1:7" s="45" customFormat="1" ht="258.75" x14ac:dyDescent="0.2">
      <c r="B263" s="39">
        <v>12</v>
      </c>
      <c r="C263" s="39"/>
      <c r="D263" s="15" t="s">
        <v>43</v>
      </c>
      <c r="E263" s="16">
        <f>23316+4002</f>
        <v>27318</v>
      </c>
      <c r="F263" s="15" t="s">
        <v>15</v>
      </c>
    </row>
    <row r="264" spans="1:7" s="30" customFormat="1" ht="11.25" x14ac:dyDescent="0.2">
      <c r="B264" s="15"/>
      <c r="C264" s="17"/>
      <c r="D264" s="33" t="s">
        <v>13</v>
      </c>
      <c r="E264" s="34">
        <f>SUM(E262:E263)</f>
        <v>27318</v>
      </c>
      <c r="F264" s="13"/>
    </row>
    <row r="265" spans="1:7" x14ac:dyDescent="0.25">
      <c r="A265" s="1"/>
      <c r="B265" s="15"/>
      <c r="C265" s="17"/>
      <c r="D265" s="23" t="s">
        <v>20</v>
      </c>
      <c r="E265" s="24">
        <f>E14+E37+E62+E83+E106+E128+E154+E174+E196+E241+E264</f>
        <v>167729.72810000001</v>
      </c>
      <c r="F265" s="14"/>
    </row>
    <row r="266" spans="1:7" x14ac:dyDescent="0.25">
      <c r="A266" s="1"/>
      <c r="B266" s="21"/>
      <c r="C266" s="22"/>
      <c r="D266" s="25"/>
      <c r="E266" s="26"/>
      <c r="F266" s="27"/>
    </row>
    <row r="267" spans="1:7" x14ac:dyDescent="0.25">
      <c r="A267" s="1"/>
      <c r="B267" s="21"/>
      <c r="C267" s="22"/>
      <c r="D267" s="25"/>
      <c r="E267" s="26"/>
      <c r="F267" s="27"/>
    </row>
    <row r="268" spans="1:7" x14ac:dyDescent="0.25">
      <c r="A268" s="1"/>
      <c r="B268" s="2"/>
      <c r="E268" s="3"/>
    </row>
    <row r="269" spans="1:7" x14ac:dyDescent="0.25">
      <c r="A269" s="1"/>
      <c r="B269" s="28" t="s">
        <v>57</v>
      </c>
      <c r="C269" s="28"/>
      <c r="D269" s="28"/>
      <c r="E269" s="29" t="s">
        <v>21</v>
      </c>
      <c r="F269" s="30"/>
    </row>
    <row r="270" spans="1:7" x14ac:dyDescent="0.25">
      <c r="A270" s="1"/>
      <c r="B270" s="31" t="s">
        <v>22</v>
      </c>
      <c r="C270" s="31"/>
      <c r="D270" s="31"/>
      <c r="E270" s="29" t="s">
        <v>45</v>
      </c>
      <c r="F270" s="30"/>
    </row>
  </sheetData>
  <mergeCells count="33">
    <mergeCell ref="B256:F256"/>
    <mergeCell ref="B188:F188"/>
    <mergeCell ref="B143:F143"/>
    <mergeCell ref="B144:F144"/>
    <mergeCell ref="B145:F145"/>
    <mergeCell ref="B187:F187"/>
    <mergeCell ref="B231:F231"/>
    <mergeCell ref="B232:F232"/>
    <mergeCell ref="B233:F233"/>
    <mergeCell ref="B254:F254"/>
    <mergeCell ref="B255:F255"/>
    <mergeCell ref="B96:F96"/>
    <mergeCell ref="B97:F97"/>
    <mergeCell ref="B98:F98"/>
    <mergeCell ref="B118:F118"/>
    <mergeCell ref="B119:F119"/>
    <mergeCell ref="B120:F120"/>
    <mergeCell ref="B164:F164"/>
    <mergeCell ref="B165:F165"/>
    <mergeCell ref="B166:F166"/>
    <mergeCell ref="B186:F186"/>
    <mergeCell ref="B75:F75"/>
    <mergeCell ref="B4:F4"/>
    <mergeCell ref="B5:F5"/>
    <mergeCell ref="B6:F6"/>
    <mergeCell ref="B27:F27"/>
    <mergeCell ref="B28:F28"/>
    <mergeCell ref="B29:F29"/>
    <mergeCell ref="B51:F51"/>
    <mergeCell ref="B52:F52"/>
    <mergeCell ref="B53:F53"/>
    <mergeCell ref="B73:F73"/>
    <mergeCell ref="B74:F74"/>
  </mergeCells>
  <pageMargins left="0.70866141732283472" right="0.70866141732283472" top="0.74803149606299213" bottom="0.74803149606299213" header="0.31496062992125984" footer="0.31496062992125984"/>
  <pageSetup fitToWidth="4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OBS. PART. 2015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FISCALIZACION</dc:creator>
  <cp:lastModifiedBy>FISCALIZACION</cp:lastModifiedBy>
  <cp:lastPrinted>2016-03-07T19:53:41Z</cp:lastPrinted>
  <dcterms:created xsi:type="dcterms:W3CDTF">2015-02-11T17:27:53Z</dcterms:created>
  <dcterms:modified xsi:type="dcterms:W3CDTF">2016-10-24T01:50:40Z</dcterms:modified>
</cp:coreProperties>
</file>