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EY DE DISCIPLINA FINANCIERA\LEY DE DISCIPLINA FINANCIERA 2020\EJERCICIO FISCAL 2020\1T 2020\"/>
    </mc:Choice>
  </mc:AlternateContent>
  <xr:revisionPtr revIDLastSave="0" documentId="8_{7EE2C247-BB1C-4BB4-AE26-6DE6D11C82D7}" xr6:coauthVersionLast="46" xr6:coauthVersionMax="46" xr10:uidLastSave="{00000000-0000-0000-0000-000000000000}"/>
  <bookViews>
    <workbookView xWindow="-120" yWindow="-120" windowWidth="29040" windowHeight="15840" xr2:uid="{A0A373D2-F9FE-4309-988F-34F8635D30EE}"/>
  </bookViews>
  <sheets>
    <sheet name="EAID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F74" i="1"/>
  <c r="E74" i="1"/>
  <c r="D74" i="1"/>
  <c r="C74" i="1"/>
  <c r="B74" i="1"/>
  <c r="G67" i="1"/>
  <c r="G66" i="1" s="1"/>
  <c r="F66" i="1"/>
  <c r="E66" i="1"/>
  <c r="D66" i="1"/>
  <c r="C66" i="1"/>
  <c r="B66" i="1"/>
  <c r="E64" i="1"/>
  <c r="D64" i="1"/>
  <c r="G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G64" i="1" s="1"/>
  <c r="F44" i="1"/>
  <c r="F64" i="1" s="1"/>
  <c r="E44" i="1"/>
  <c r="D44" i="1"/>
  <c r="C44" i="1"/>
  <c r="C64" i="1" s="1"/>
  <c r="C69" i="1" s="1"/>
  <c r="B44" i="1"/>
  <c r="B64" i="1" s="1"/>
  <c r="C40" i="1"/>
  <c r="B40" i="1"/>
  <c r="G39" i="1"/>
  <c r="G38" i="1"/>
  <c r="G37" i="1" s="1"/>
  <c r="F37" i="1"/>
  <c r="E37" i="1"/>
  <c r="D37" i="1"/>
  <c r="C37" i="1"/>
  <c r="B37" i="1"/>
  <c r="G36" i="1"/>
  <c r="G35" i="1"/>
  <c r="F35" i="1"/>
  <c r="E35" i="1"/>
  <c r="D35" i="1"/>
  <c r="C35" i="1"/>
  <c r="B35" i="1"/>
  <c r="G34" i="1"/>
  <c r="G33" i="1"/>
  <c r="G32" i="1"/>
  <c r="G31" i="1"/>
  <c r="G30" i="1"/>
  <c r="G28" i="1" s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 s="1"/>
  <c r="F16" i="1"/>
  <c r="F40" i="1" s="1"/>
  <c r="F69" i="1" s="1"/>
  <c r="E16" i="1"/>
  <c r="E40" i="1" s="1"/>
  <c r="E69" i="1" s="1"/>
  <c r="D16" i="1"/>
  <c r="D40" i="1" s="1"/>
  <c r="D69" i="1" s="1"/>
  <c r="C16" i="1"/>
  <c r="B16" i="1"/>
  <c r="G15" i="1"/>
  <c r="G14" i="1"/>
  <c r="G13" i="1"/>
  <c r="G12" i="1"/>
  <c r="G11" i="1"/>
  <c r="G10" i="1"/>
  <c r="G9" i="1"/>
  <c r="G40" i="1" l="1"/>
  <c r="G69" i="1" s="1"/>
  <c r="B69" i="1"/>
</calcChain>
</file>

<file path=xl/sharedStrings.xml><?xml version="1.0" encoding="utf-8"?>
<sst xmlns="http://schemas.openxmlformats.org/spreadsheetml/2006/main" count="74" uniqueCount="74">
  <si>
    <t>MUNICIPIO DE ATLIXCO PUEBLA</t>
  </si>
  <si>
    <t xml:space="preserve">  
Estado Analítico de Ingresos Detallado - LDF
</t>
  </si>
  <si>
    <t>Del 1 de enero al 31 de marzo de 2020</t>
  </si>
  <si>
    <t xml:space="preserve">(PESOS) </t>
  </si>
  <si>
    <t>Concepto ( c )</t>
  </si>
  <si>
    <t>Ingreso</t>
  </si>
  <si>
    <t>Diferencia ( e 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</si>
  <si>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</si>
  <si>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</si>
  <si>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</si>
  <si>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</si>
  <si>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</si>
  <si>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</si>
  <si>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</si>
  <si>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</si>
  <si>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</si>
  <si>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</si>
  <si>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</si>
  <si>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</si>
  <si>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</si>
  <si>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
(H=h1+h2+h3+h4+h5+h6+h7+h8+h9+h10+h11)</t>
  </si>
  <si>
    <t xml:space="preserve"> h1) Fondo General de Participaciones</t>
  </si>
  <si>
    <t xml:space="preserve"> h2) Fondo de Fomento Municipal</t>
  </si>
  <si>
    <t>h3) Fondo de Fiscalización y Recaudación</t>
  </si>
  <si>
    <t>h4) Fondo de Compensación</t>
  </si>
  <si>
    <t>h5)  Fondo de Extracción de Hidrocarburos</t>
  </si>
  <si>
    <t>h6) Impuesto Especial Sobre Producción y Servicios</t>
  </si>
  <si>
    <t>h7) 0.136% de la Recaudación Federal Participable</t>
  </si>
  <si>
    <t xml:space="preserve"> 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</si>
  <si>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</si>
  <si>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</si>
  <si>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</si>
  <si>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
I=i1+i2+i3+i4+i5)</t>
  </si>
  <si>
    <t>i1) Tenencia o Uso de Vehículos</t>
  </si>
  <si>
    <t>i2) Fondo de Compensación ISAN</t>
  </si>
  <si>
    <t xml:space="preserve"> 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</si>
  <si>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</si>
  <si>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</si>
  <si>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</si>
  <si>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</si>
  <si>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 xml:space="preserve"> 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</si>
  <si>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</si>
  <si>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</si>
  <si>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</si>
  <si>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
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</si>
  <si>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</si>
  <si>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</si>
  <si>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</si>
  <si>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</si>
  <si>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 xml:space="preserve"> a2) Fondo de Aportaciones para los Servicios de Salud</t>
  </si>
  <si>
    <t xml:space="preserve"> a3) Fondo de Aportaciones para la Infraestructura Social</t>
  </si>
  <si>
    <t xml:space="preserve"> 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</si>
  <si>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</si>
  <si>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</si>
  <si>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 xml:space="preserve"> a7) Fondo de Aportaciones para la Seguridad Pública de los Estados y del Distrito Federal</t>
  </si>
  <si>
    <t xml:space="preserve"> a8) Fondo de Aportaciones para el Fortalecimiento de las Entidades Federativas</t>
  </si>
  <si>
    <t>B. Convenios (B=b1+b2+b3+b4)</t>
  </si>
  <si>
    <t xml:space="preserve"> b1)Convenios de Protección Social en Salud</t>
  </si>
  <si>
    <t xml:space="preserve"> b2)Convenios de Descentralización</t>
  </si>
  <si>
    <t>b3) Convenios de Reasignación</t>
  </si>
  <si>
    <t>b4) Otros Convenios y Subsidios</t>
  </si>
  <si>
    <t>C. Fondos Distintos de Aportaciones (C=c1+c2)</t>
  </si>
  <si>
    <t xml:space="preserve"> c1) Fondo para Entidades Federativas y Municipios Productores de Hidrocarburos</t>
  </si>
  <si>
    <t>c2)  Fondo Minero</t>
  </si>
  <si>
    <t>D. Transferencias, Subsidios y Subvenciones, y Pensiones y Jubilaciones</t>
  </si>
  <si>
    <t>E. Otras Transferencias Federales Etiquetadas</t>
  </si>
  <si>
    <t>II. Total de Transferencias Federales Etiquetadas (I=A+B+C+D+E)</t>
  </si>
  <si>
    <t>III. Ingresos Derivados de Financiamientos (III=A)</t>
  </si>
  <si>
    <t xml:space="preserve">    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</si>
  <si>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</si>
  <si>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</si>
  <si>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</si>
  <si>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</si>
  <si>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3.Ingresos Derivados de Financiamientos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</si>
</sst>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3" fillId="0" borderId="2" xfId="0" applyFont="1" applyBorder="1"/>
    <xf numFmtId="43" fontId="0" fillId="0" borderId="2" xfId="1" applyFont="1" applyFill="1" applyBorder="1"/>
    <xf numFmtId="0" fontId="0" fillId="0" borderId="7" xfId="0" applyBorder="1" applyAlignment="1">
      <alignment horizontal="left" indent="2"/>
    </xf>
    <xf numFmtId="4" fontId="0" fillId="0" borderId="7" xfId="1" applyNumberFormat="1" applyFont="1" applyFill="1" applyBorder="1"/>
    <xf numFmtId="0" fontId="0" fillId="0" borderId="7" xfId="0" applyBorder="1" applyAlignment="1">
      <alignment horizontal="left" wrapText="1" indent="2"/>
    </xf>
    <xf numFmtId="0" fontId="0" fillId="0" borderId="7" xfId="0" applyBorder="1" applyAlignment="1">
      <alignment horizontal="left" indent="3"/>
    </xf>
    <xf numFmtId="0" fontId="0" fillId="0" borderId="7" xfId="0" applyBorder="1" applyAlignment="1">
      <alignment horizontal="left" wrapText="1" indent="3"/>
    </xf>
    <xf numFmtId="0" fontId="3" fillId="0" borderId="7" xfId="0" applyFont="1" applyBorder="1" applyAlignment="1">
      <alignment wrapText="1"/>
    </xf>
    <xf numFmtId="0" fontId="3" fillId="0" borderId="7" xfId="0" applyFont="1" applyBorder="1"/>
    <xf numFmtId="0" fontId="0" fillId="0" borderId="7" xfId="0" applyBorder="1"/>
    <xf numFmtId="0" fontId="3" fillId="0" borderId="7" xfId="0" applyFont="1" applyBorder="1" applyAlignment="1">
      <alignment horizontal="left" indent="2"/>
    </xf>
    <xf numFmtId="0" fontId="0" fillId="0" borderId="0" xfId="0" applyAlignment="1">
      <alignment horizontal="left" indent="2"/>
    </xf>
    <xf numFmtId="43" fontId="0" fillId="0" borderId="0" xfId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231913</xdr:colOff>
      <xdr:row>0</xdr:row>
      <xdr:rowOff>99391</xdr:rowOff>
    </xdr:from>
    <xdr:to>
      <xdr:col>0</xdr:col>
      <xdr:colOff>3105978</xdr:colOff>
      <xdr:row>4</xdr:row>
      <xdr:rowOff>103614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EDADB5-AB42-45C1-BE28-9ADD37964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913" y="99391"/>
          <a:ext cx="2874065" cy="813848"/>
        </a:xfrm>
        <a:prstGeom prst="rect">
          <a:avLst/>
        </a:prstGeom>
      </xdr:spPr>
    </xdr:pic>
    <xdr:clientData/>
  </xdr:twoCellAnchor>
  <xdr:twoCellAnchor>
    <xdr:from>
      <xdr:col>0</xdr:col>
      <xdr:colOff>265036</xdr:colOff>
      <xdr:row>83</xdr:row>
      <xdr:rowOff>0</xdr:rowOff>
    </xdr:from>
    <xdr:to>
      <xdr:col>1</xdr:col>
      <xdr:colOff>480383</xdr:colOff>
      <xdr:row>86</xdr:row>
      <xdr:rowOff>74544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A3E40A3-762F-4315-B7DA-E5CFC9B9FA86}"/>
            </a:ext>
          </a:extLst>
        </xdr:cNvPr>
        <xdr:cNvSpPr txBox="1"/>
      </xdr:nvSpPr>
      <xdr:spPr>
        <a:xfrm>
          <a:off x="265036" y="18954750"/>
          <a:ext cx="4434922" cy="6460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____________________________________________________________</a:t>
          </a: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M.A.P.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JOSE GUILLERMO VELAZQUEZ GUTIERREZ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670054</xdr:colOff>
      <xdr:row>83</xdr:row>
      <xdr:rowOff>11593</xdr:rowOff>
    </xdr:from>
    <xdr:to>
      <xdr:col>4</xdr:col>
      <xdr:colOff>190500</xdr:colOff>
      <xdr:row>86</xdr:row>
      <xdr:rowOff>124238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F8AF377-9D97-4B08-B365-92DC6866D39A}"/>
            </a:ext>
          </a:extLst>
        </xdr:cNvPr>
        <xdr:cNvSpPr txBox="1"/>
      </xdr:nvSpPr>
      <xdr:spPr>
        <a:xfrm>
          <a:off x="4889629" y="18966343"/>
          <a:ext cx="3378071" cy="6841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_____________________________________________</a:t>
          </a: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DR.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LUIS ARTURO MONTIEL AGUIRRE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142037</xdr:colOff>
      <xdr:row>83</xdr:row>
      <xdr:rowOff>12420</xdr:rowOff>
    </xdr:from>
    <xdr:to>
      <xdr:col>6</xdr:col>
      <xdr:colOff>1258956</xdr:colOff>
      <xdr:row>86</xdr:row>
      <xdr:rowOff>132522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5C71819-DCF2-450A-BC91-02EB7891EC3C}"/>
            </a:ext>
          </a:extLst>
        </xdr:cNvPr>
        <xdr:cNvSpPr txBox="1"/>
      </xdr:nvSpPr>
      <xdr:spPr>
        <a:xfrm>
          <a:off x="8219237" y="18967170"/>
          <a:ext cx="3688669" cy="6916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________________________________________________</a:t>
          </a: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MTRO.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VICTOR MANUEL AGUILAR HERRERA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CONTRALOR MUNICIPAL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252FB-C742-4924-A2B8-D9C264377696}">
  <dimension ref="A1:G79"/>
  <sheetViews>
    <sheetView tabSelected="1" zoomScale="115" zoomScaleNormal="115" workbookViewId="0">
      <selection activeCell="B12" sqref="B12"/>
    </sheetView>
  </sheetViews>
  <sheetFormatPr baseColWidth="10" defaultRowHeight="15" x14ac:dyDescent="0.25"/>
  <cols>
    <col min="1" max="1" width="63.28515625" customWidth="1"/>
    <col min="2" max="7" width="19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.75" x14ac:dyDescent="0.3">
      <c r="A2" s="2" t="s">
        <v>0</v>
      </c>
      <c r="B2" s="2"/>
      <c r="C2" s="2"/>
      <c r="D2" s="2"/>
      <c r="E2" s="2"/>
      <c r="F2" s="2"/>
      <c r="G2" s="2"/>
    </row>
    <row r="3" spans="1:7" ht="15" customHeight="1" x14ac:dyDescent="0.3">
      <c r="A3" s="2" t="s">
        <v>1</v>
      </c>
      <c r="B3" s="2"/>
      <c r="C3" s="2"/>
      <c r="D3" s="2"/>
      <c r="E3" s="2"/>
      <c r="F3" s="2"/>
      <c r="G3" s="2"/>
    </row>
    <row r="4" spans="1:7" ht="15" customHeight="1" x14ac:dyDescent="0.3">
      <c r="A4" s="3" t="s">
        <v>2</v>
      </c>
      <c r="B4" s="3"/>
      <c r="C4" s="3"/>
      <c r="D4" s="3"/>
      <c r="E4" s="3"/>
      <c r="F4" s="3"/>
      <c r="G4" s="3"/>
    </row>
    <row r="5" spans="1:7" ht="15" customHeight="1" x14ac:dyDescent="0.3">
      <c r="A5" s="4" t="s">
        <v>3</v>
      </c>
      <c r="B5" s="4"/>
      <c r="C5" s="4"/>
      <c r="D5" s="4"/>
      <c r="E5" s="4"/>
      <c r="F5" s="4"/>
      <c r="G5" s="4"/>
    </row>
    <row r="6" spans="1:7" x14ac:dyDescent="0.25">
      <c r="A6" s="5" t="s">
        <v>4</v>
      </c>
      <c r="B6" s="6" t="s">
        <v>5</v>
      </c>
      <c r="C6" s="7"/>
      <c r="D6" s="7"/>
      <c r="E6" s="7"/>
      <c r="F6" s="8"/>
      <c r="G6" s="5" t="s">
        <v>6</v>
      </c>
    </row>
    <row r="7" spans="1:7" ht="30" x14ac:dyDescent="0.25">
      <c r="A7" s="9"/>
      <c r="B7" s="10" t="s">
        <v>7</v>
      </c>
      <c r="C7" s="11" t="s">
        <v>8</v>
      </c>
      <c r="D7" s="10" t="s">
        <v>9</v>
      </c>
      <c r="E7" s="10" t="s">
        <v>10</v>
      </c>
      <c r="F7" s="10" t="s">
        <v>11</v>
      </c>
      <c r="G7" s="9"/>
    </row>
    <row r="8" spans="1:7" x14ac:dyDescent="0.25">
      <c r="A8" s="12" t="s">
        <v>12</v>
      </c>
      <c r="B8" s="13"/>
      <c r="C8" s="13"/>
      <c r="D8" s="13"/>
      <c r="E8" s="13"/>
      <c r="F8" s="13"/>
      <c r="G8" s="13"/>
    </row>
    <row r="9" spans="1:7" x14ac:dyDescent="0.25">
      <c r="A9" s="14" t="s">
        <v>13</v>
      </c>
      <c r="B9" s="15">
        <v>56120960.710000001</v>
      </c>
      <c r="C9" s="15">
        <v>0</v>
      </c>
      <c r="D9" s="15">
        <v>56120960.710000001</v>
      </c>
      <c r="E9" s="15">
        <v>27591808.5</v>
      </c>
      <c r="F9" s="15">
        <v>27591808.5</v>
      </c>
      <c r="G9" s="15">
        <f>B9-F9</f>
        <v>28529152.210000001</v>
      </c>
    </row>
    <row r="10" spans="1:7" x14ac:dyDescent="0.25">
      <c r="A10" s="14" t="s">
        <v>14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f t="shared" ref="G10:G15" si="0">B10-F10</f>
        <v>0</v>
      </c>
    </row>
    <row r="11" spans="1:7" x14ac:dyDescent="0.25">
      <c r="A11" s="14" t="s">
        <v>15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f t="shared" si="0"/>
        <v>0</v>
      </c>
    </row>
    <row r="12" spans="1:7" x14ac:dyDescent="0.25">
      <c r="A12" s="14" t="s">
        <v>16</v>
      </c>
      <c r="B12" s="15">
        <v>57447558.310000002</v>
      </c>
      <c r="C12" s="15">
        <v>0</v>
      </c>
      <c r="D12" s="15">
        <v>57447558.310000002</v>
      </c>
      <c r="E12" s="15">
        <v>15389664.699999999</v>
      </c>
      <c r="F12" s="15">
        <v>15389664.699999999</v>
      </c>
      <c r="G12" s="15">
        <f t="shared" si="0"/>
        <v>42057893.609999999</v>
      </c>
    </row>
    <row r="13" spans="1:7" x14ac:dyDescent="0.25">
      <c r="A13" s="14" t="s">
        <v>17</v>
      </c>
      <c r="B13" s="15">
        <v>2530224.9300000002</v>
      </c>
      <c r="C13" s="15">
        <v>0</v>
      </c>
      <c r="D13" s="15">
        <v>2530224.9300000002</v>
      </c>
      <c r="E13" s="15">
        <v>961501</v>
      </c>
      <c r="F13" s="15">
        <v>957725</v>
      </c>
      <c r="G13" s="15">
        <f t="shared" si="0"/>
        <v>1572499.9300000002</v>
      </c>
    </row>
    <row r="14" spans="1:7" x14ac:dyDescent="0.25">
      <c r="A14" s="14" t="s">
        <v>18</v>
      </c>
      <c r="B14" s="15">
        <v>2972302.7</v>
      </c>
      <c r="C14" s="15">
        <v>1823.55</v>
      </c>
      <c r="D14" s="15">
        <v>2974126.25</v>
      </c>
      <c r="E14" s="15">
        <v>2136173.4</v>
      </c>
      <c r="F14" s="15">
        <v>2136173.4</v>
      </c>
      <c r="G14" s="15">
        <f t="shared" si="0"/>
        <v>836129.30000000028</v>
      </c>
    </row>
    <row r="15" spans="1:7" x14ac:dyDescent="0.25">
      <c r="A15" s="14" t="s">
        <v>19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f t="shared" si="0"/>
        <v>0</v>
      </c>
    </row>
    <row r="16" spans="1:7" ht="30" x14ac:dyDescent="0.25">
      <c r="A16" s="16" t="s">
        <v>20</v>
      </c>
      <c r="B16" s="15">
        <f t="shared" ref="B16:G16" si="1">SUM(B17:B27)</f>
        <v>192362000</v>
      </c>
      <c r="C16" s="15">
        <f t="shared" si="1"/>
        <v>0</v>
      </c>
      <c r="D16" s="15">
        <f t="shared" si="1"/>
        <v>192362000</v>
      </c>
      <c r="E16" s="15">
        <f t="shared" si="1"/>
        <v>48969235.990000002</v>
      </c>
      <c r="F16" s="15">
        <f t="shared" si="1"/>
        <v>48969235.990000002</v>
      </c>
      <c r="G16" s="15">
        <f t="shared" si="1"/>
        <v>143392764.00999999</v>
      </c>
    </row>
    <row r="17" spans="1:7" x14ac:dyDescent="0.25">
      <c r="A17" s="17" t="s">
        <v>21</v>
      </c>
      <c r="B17" s="15">
        <v>192362000</v>
      </c>
      <c r="C17" s="15">
        <v>0</v>
      </c>
      <c r="D17" s="15">
        <v>192362000</v>
      </c>
      <c r="E17" s="15">
        <v>48969235.990000002</v>
      </c>
      <c r="F17" s="15">
        <v>48969235.990000002</v>
      </c>
      <c r="G17" s="15">
        <f>B17-F17</f>
        <v>143392764.00999999</v>
      </c>
    </row>
    <row r="18" spans="1:7" x14ac:dyDescent="0.25">
      <c r="A18" s="17" t="s">
        <v>22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f t="shared" ref="G18:G27" si="2">B18-F18</f>
        <v>0</v>
      </c>
    </row>
    <row r="19" spans="1:7" x14ac:dyDescent="0.25">
      <c r="A19" s="17" t="s">
        <v>23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f t="shared" si="2"/>
        <v>0</v>
      </c>
    </row>
    <row r="20" spans="1:7" x14ac:dyDescent="0.25">
      <c r="A20" s="17" t="s">
        <v>24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f t="shared" si="2"/>
        <v>0</v>
      </c>
    </row>
    <row r="21" spans="1:7" x14ac:dyDescent="0.25">
      <c r="A21" s="17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f t="shared" si="2"/>
        <v>0</v>
      </c>
    </row>
    <row r="22" spans="1:7" x14ac:dyDescent="0.25">
      <c r="A22" s="17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f t="shared" si="2"/>
        <v>0</v>
      </c>
    </row>
    <row r="23" spans="1:7" x14ac:dyDescent="0.25">
      <c r="A23" s="17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f t="shared" si="2"/>
        <v>0</v>
      </c>
    </row>
    <row r="24" spans="1:7" x14ac:dyDescent="0.25">
      <c r="A24" s="17" t="s">
        <v>28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f t="shared" si="2"/>
        <v>0</v>
      </c>
    </row>
    <row r="25" spans="1:7" x14ac:dyDescent="0.25">
      <c r="A25" s="17" t="s">
        <v>29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f t="shared" si="2"/>
        <v>0</v>
      </c>
    </row>
    <row r="26" spans="1:7" x14ac:dyDescent="0.25">
      <c r="A26" s="17" t="s">
        <v>30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f t="shared" si="2"/>
        <v>0</v>
      </c>
    </row>
    <row r="27" spans="1:7" ht="30" x14ac:dyDescent="0.25">
      <c r="A27" s="18" t="s">
        <v>31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f t="shared" si="2"/>
        <v>0</v>
      </c>
    </row>
    <row r="28" spans="1:7" ht="30" x14ac:dyDescent="0.25">
      <c r="A28" s="16" t="s">
        <v>32</v>
      </c>
      <c r="B28" s="15">
        <f t="shared" ref="B28:G28" si="3">SUM(B29:B33)</f>
        <v>0</v>
      </c>
      <c r="C28" s="15">
        <f t="shared" si="3"/>
        <v>0</v>
      </c>
      <c r="D28" s="15">
        <f t="shared" si="3"/>
        <v>0</v>
      </c>
      <c r="E28" s="15">
        <f t="shared" si="3"/>
        <v>0</v>
      </c>
      <c r="F28" s="15">
        <f t="shared" si="3"/>
        <v>0</v>
      </c>
      <c r="G28" s="15">
        <f t="shared" si="3"/>
        <v>0</v>
      </c>
    </row>
    <row r="29" spans="1:7" x14ac:dyDescent="0.25">
      <c r="A29" s="17" t="s">
        <v>33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f>B29-F29</f>
        <v>0</v>
      </c>
    </row>
    <row r="30" spans="1:7" x14ac:dyDescent="0.25">
      <c r="A30" s="17" t="s">
        <v>34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f t="shared" ref="G30:G33" si="4">B30-F30</f>
        <v>0</v>
      </c>
    </row>
    <row r="31" spans="1:7" x14ac:dyDescent="0.25">
      <c r="A31" s="17" t="s">
        <v>35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f t="shared" si="4"/>
        <v>0</v>
      </c>
    </row>
    <row r="32" spans="1:7" x14ac:dyDescent="0.25">
      <c r="A32" s="17" t="s">
        <v>36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f t="shared" si="4"/>
        <v>0</v>
      </c>
    </row>
    <row r="33" spans="1:7" x14ac:dyDescent="0.25">
      <c r="A33" s="17" t="s">
        <v>37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f t="shared" si="4"/>
        <v>0</v>
      </c>
    </row>
    <row r="34" spans="1:7" x14ac:dyDescent="0.25">
      <c r="A34" s="17" t="s">
        <v>38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f>B34-F34</f>
        <v>0</v>
      </c>
    </row>
    <row r="35" spans="1:7" x14ac:dyDescent="0.25">
      <c r="A35" s="17" t="s">
        <v>39</v>
      </c>
      <c r="B35" s="15">
        <f>SUM(B36)</f>
        <v>0</v>
      </c>
      <c r="C35" s="15">
        <f t="shared" ref="C35:F35" si="5">SUM(C36)</f>
        <v>0</v>
      </c>
      <c r="D35" s="15">
        <f t="shared" si="5"/>
        <v>0</v>
      </c>
      <c r="E35" s="15">
        <f t="shared" si="5"/>
        <v>0</v>
      </c>
      <c r="F35" s="15">
        <f t="shared" si="5"/>
        <v>0</v>
      </c>
      <c r="G35" s="15">
        <f>SUM(G36)</f>
        <v>0</v>
      </c>
    </row>
    <row r="36" spans="1:7" x14ac:dyDescent="0.25">
      <c r="A36" s="17" t="s">
        <v>40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f>B36-F36</f>
        <v>0</v>
      </c>
    </row>
    <row r="37" spans="1:7" x14ac:dyDescent="0.25">
      <c r="A37" s="17" t="s">
        <v>41</v>
      </c>
      <c r="B37" s="15">
        <f>SUM(B38:B39)</f>
        <v>0</v>
      </c>
      <c r="C37" s="15">
        <f t="shared" ref="C37:F37" si="6">SUM(C38:C39)</f>
        <v>0</v>
      </c>
      <c r="D37" s="15">
        <f t="shared" si="6"/>
        <v>0</v>
      </c>
      <c r="E37" s="15">
        <f t="shared" si="6"/>
        <v>0</v>
      </c>
      <c r="F37" s="15">
        <f t="shared" si="6"/>
        <v>0</v>
      </c>
      <c r="G37" s="15">
        <f>SUM(G38:G39)</f>
        <v>0</v>
      </c>
    </row>
    <row r="38" spans="1:7" x14ac:dyDescent="0.25">
      <c r="A38" s="17" t="s">
        <v>42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f>B38-F38</f>
        <v>0</v>
      </c>
    </row>
    <row r="39" spans="1:7" x14ac:dyDescent="0.25">
      <c r="A39" s="17" t="s">
        <v>43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f>B39-F39</f>
        <v>0</v>
      </c>
    </row>
    <row r="40" spans="1:7" ht="30" x14ac:dyDescent="0.25">
      <c r="A40" s="19" t="s">
        <v>44</v>
      </c>
      <c r="B40" s="15">
        <f>B9+B10+B11+B12+B13+B14+B15+B16+B28+B34+B35+B37</f>
        <v>311433046.65000004</v>
      </c>
      <c r="C40" s="15">
        <f t="shared" ref="C40:F40" si="7">C9+C10+C11+C12+C13+C14+C15+C16+C28+C34+C35+C37</f>
        <v>1823.55</v>
      </c>
      <c r="D40" s="15">
        <f t="shared" si="7"/>
        <v>311434870.20000005</v>
      </c>
      <c r="E40" s="15">
        <f t="shared" si="7"/>
        <v>95048383.590000004</v>
      </c>
      <c r="F40" s="15">
        <f t="shared" si="7"/>
        <v>95044607.590000004</v>
      </c>
      <c r="G40" s="15">
        <f>G9+G10+G11+G12+G13+G14+G15+G16+G28+G34+G35+G37</f>
        <v>216388439.06</v>
      </c>
    </row>
    <row r="41" spans="1:7" x14ac:dyDescent="0.25">
      <c r="A41" s="20" t="s">
        <v>45</v>
      </c>
      <c r="B41" s="15"/>
      <c r="C41" s="15"/>
      <c r="D41" s="15"/>
      <c r="E41" s="15"/>
      <c r="F41" s="15"/>
      <c r="G41" s="15"/>
    </row>
    <row r="42" spans="1:7" x14ac:dyDescent="0.25">
      <c r="A42" s="21"/>
      <c r="B42" s="15"/>
      <c r="C42" s="15"/>
      <c r="D42" s="15"/>
      <c r="E42" s="15"/>
      <c r="F42" s="15"/>
      <c r="G42" s="15"/>
    </row>
    <row r="43" spans="1:7" x14ac:dyDescent="0.25">
      <c r="A43" s="20" t="s">
        <v>46</v>
      </c>
      <c r="B43" s="15"/>
      <c r="C43" s="15"/>
      <c r="D43" s="15"/>
      <c r="E43" s="15"/>
      <c r="F43" s="15"/>
      <c r="G43" s="15"/>
    </row>
    <row r="44" spans="1:7" x14ac:dyDescent="0.25">
      <c r="A44" s="14" t="s">
        <v>47</v>
      </c>
      <c r="B44" s="15">
        <f>SUM(B45:B52)</f>
        <v>168680000</v>
      </c>
      <c r="C44" s="15">
        <f t="shared" ref="C44:F44" si="8">SUM(C45:C52)</f>
        <v>0</v>
      </c>
      <c r="D44" s="15">
        <f t="shared" si="8"/>
        <v>168680000</v>
      </c>
      <c r="E44" s="15">
        <f t="shared" si="8"/>
        <v>31364575.640000001</v>
      </c>
      <c r="F44" s="15">
        <f t="shared" si="8"/>
        <v>31364575.640000001</v>
      </c>
      <c r="G44" s="15">
        <f>SUM(G45:G52)</f>
        <v>137315424.36000001</v>
      </c>
    </row>
    <row r="45" spans="1:7" ht="30" x14ac:dyDescent="0.25">
      <c r="A45" s="18" t="s">
        <v>48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f>B45-F45</f>
        <v>0</v>
      </c>
    </row>
    <row r="46" spans="1:7" x14ac:dyDescent="0.25">
      <c r="A46" s="17" t="s">
        <v>49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ref="G46:G52" si="9">B46-F46</f>
        <v>0</v>
      </c>
    </row>
    <row r="47" spans="1:7" x14ac:dyDescent="0.25">
      <c r="A47" s="17" t="s">
        <v>50</v>
      </c>
      <c r="B47" s="15">
        <v>76300000</v>
      </c>
      <c r="C47" s="15">
        <v>0</v>
      </c>
      <c r="D47" s="15">
        <v>76300000</v>
      </c>
      <c r="E47" s="15">
        <v>15499682.800000001</v>
      </c>
      <c r="F47" s="15">
        <v>15499682.800000001</v>
      </c>
      <c r="G47" s="15">
        <f t="shared" si="9"/>
        <v>60800317.200000003</v>
      </c>
    </row>
    <row r="48" spans="1:7" ht="45" x14ac:dyDescent="0.25">
      <c r="A48" s="18" t="s">
        <v>51</v>
      </c>
      <c r="B48" s="15">
        <v>92380000</v>
      </c>
      <c r="C48" s="15">
        <v>0</v>
      </c>
      <c r="D48" s="15">
        <v>92380000</v>
      </c>
      <c r="E48" s="15">
        <v>15864892.84</v>
      </c>
      <c r="F48" s="15">
        <v>15864892.84</v>
      </c>
      <c r="G48" s="15">
        <f t="shared" si="9"/>
        <v>76515107.159999996</v>
      </c>
    </row>
    <row r="49" spans="1:7" x14ac:dyDescent="0.25">
      <c r="A49" s="17" t="s">
        <v>52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f t="shared" si="9"/>
        <v>0</v>
      </c>
    </row>
    <row r="50" spans="1:7" ht="30" x14ac:dyDescent="0.25">
      <c r="A50" s="18" t="s">
        <v>53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f t="shared" si="9"/>
        <v>0</v>
      </c>
    </row>
    <row r="51" spans="1:7" ht="30" x14ac:dyDescent="0.25">
      <c r="A51" s="18" t="s">
        <v>54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f t="shared" si="9"/>
        <v>0</v>
      </c>
    </row>
    <row r="52" spans="1:7" ht="30" x14ac:dyDescent="0.25">
      <c r="A52" s="18" t="s">
        <v>55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f t="shared" si="9"/>
        <v>0</v>
      </c>
    </row>
    <row r="53" spans="1:7" x14ac:dyDescent="0.25">
      <c r="A53" s="14" t="s">
        <v>56</v>
      </c>
      <c r="B53" s="15">
        <f>SUM(B54:B57)</f>
        <v>17000000</v>
      </c>
      <c r="C53" s="15">
        <f t="shared" ref="C53:G53" si="10">SUM(C54:C57)</f>
        <v>24550000</v>
      </c>
      <c r="D53" s="15">
        <f t="shared" si="10"/>
        <v>41550000</v>
      </c>
      <c r="E53" s="15">
        <f t="shared" si="10"/>
        <v>24550000</v>
      </c>
      <c r="F53" s="15">
        <f t="shared" si="10"/>
        <v>24550000</v>
      </c>
      <c r="G53" s="15">
        <f t="shared" si="10"/>
        <v>-7550000</v>
      </c>
    </row>
    <row r="54" spans="1:7" x14ac:dyDescent="0.25">
      <c r="A54" s="17" t="s">
        <v>57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f>B54-F54</f>
        <v>0</v>
      </c>
    </row>
    <row r="55" spans="1:7" x14ac:dyDescent="0.25">
      <c r="A55" s="17" t="s">
        <v>58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ref="G55:G57" si="11">B55-F55</f>
        <v>0</v>
      </c>
    </row>
    <row r="56" spans="1:7" x14ac:dyDescent="0.25">
      <c r="A56" s="17" t="s">
        <v>59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1"/>
        <v>0</v>
      </c>
    </row>
    <row r="57" spans="1:7" x14ac:dyDescent="0.25">
      <c r="A57" s="17" t="s">
        <v>60</v>
      </c>
      <c r="B57" s="15">
        <v>17000000</v>
      </c>
      <c r="C57" s="15">
        <v>24550000</v>
      </c>
      <c r="D57" s="15">
        <v>41550000</v>
      </c>
      <c r="E57" s="15">
        <v>24550000</v>
      </c>
      <c r="F57" s="15">
        <v>24550000</v>
      </c>
      <c r="G57" s="15">
        <f t="shared" si="11"/>
        <v>-7550000</v>
      </c>
    </row>
    <row r="58" spans="1:7" x14ac:dyDescent="0.25">
      <c r="A58" s="14" t="s">
        <v>61</v>
      </c>
      <c r="B58" s="15">
        <f>SUM(B59:B60)</f>
        <v>0</v>
      </c>
      <c r="C58" s="15">
        <f t="shared" ref="C58:F58" si="12">SUM(C59:C60)</f>
        <v>0</v>
      </c>
      <c r="D58" s="15">
        <f t="shared" si="12"/>
        <v>0</v>
      </c>
      <c r="E58" s="15">
        <f t="shared" si="12"/>
        <v>0</v>
      </c>
      <c r="F58" s="15">
        <f t="shared" si="12"/>
        <v>0</v>
      </c>
      <c r="G58" s="15">
        <f>SUM(G59:G60)</f>
        <v>0</v>
      </c>
    </row>
    <row r="59" spans="1:7" ht="30" x14ac:dyDescent="0.25">
      <c r="A59" s="18" t="s">
        <v>62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f>B59-F59</f>
        <v>0</v>
      </c>
    </row>
    <row r="60" spans="1:7" x14ac:dyDescent="0.25">
      <c r="A60" s="17" t="s">
        <v>63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f>B60-F60</f>
        <v>0</v>
      </c>
    </row>
    <row r="61" spans="1:7" ht="30" x14ac:dyDescent="0.25">
      <c r="A61" s="16" t="s">
        <v>64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 t="shared" ref="G61:G62" si="13">B61-F61</f>
        <v>0</v>
      </c>
    </row>
    <row r="62" spans="1:7" x14ac:dyDescent="0.25">
      <c r="A62" s="14" t="s">
        <v>65</v>
      </c>
      <c r="B62" s="15"/>
      <c r="C62" s="15">
        <v>1069842.08</v>
      </c>
      <c r="D62" s="15">
        <v>1069842.08</v>
      </c>
      <c r="E62" s="15">
        <v>1172433.57</v>
      </c>
      <c r="F62" s="15">
        <v>1172433.57</v>
      </c>
      <c r="G62" s="15">
        <f t="shared" si="13"/>
        <v>-1172433.57</v>
      </c>
    </row>
    <row r="63" spans="1:7" x14ac:dyDescent="0.25">
      <c r="A63" s="21"/>
      <c r="B63" s="15"/>
      <c r="C63" s="15"/>
      <c r="D63" s="15"/>
      <c r="E63" s="15"/>
      <c r="F63" s="15"/>
      <c r="G63" s="15"/>
    </row>
    <row r="64" spans="1:7" ht="33.75" customHeight="1" x14ac:dyDescent="0.25">
      <c r="A64" s="19" t="s">
        <v>66</v>
      </c>
      <c r="B64" s="15">
        <f>B44+B53+B58+B61+B62</f>
        <v>185680000</v>
      </c>
      <c r="C64" s="15">
        <f t="shared" ref="C64:F64" si="14">C44+C53+C58+C61+C62</f>
        <v>25619842.079999998</v>
      </c>
      <c r="D64" s="15">
        <f t="shared" si="14"/>
        <v>211299842.08000001</v>
      </c>
      <c r="E64" s="15">
        <f t="shared" si="14"/>
        <v>57087009.210000001</v>
      </c>
      <c r="F64" s="15">
        <f t="shared" si="14"/>
        <v>57087009.210000001</v>
      </c>
      <c r="G64" s="15">
        <f>G44+G53+G58+G61+G62</f>
        <v>128592990.79000002</v>
      </c>
    </row>
    <row r="65" spans="1:7" x14ac:dyDescent="0.25">
      <c r="A65" s="21"/>
      <c r="B65" s="15"/>
      <c r="C65" s="15"/>
      <c r="D65" s="15"/>
      <c r="E65" s="15"/>
      <c r="F65" s="15"/>
      <c r="G65" s="15"/>
    </row>
    <row r="66" spans="1:7" x14ac:dyDescent="0.25">
      <c r="A66" s="20" t="s">
        <v>67</v>
      </c>
      <c r="B66" s="15">
        <f>B67</f>
        <v>0</v>
      </c>
      <c r="C66" s="15">
        <f t="shared" ref="C66:F66" si="15">C67</f>
        <v>6898494.9400000004</v>
      </c>
      <c r="D66" s="15">
        <f t="shared" si="15"/>
        <v>6898494.9400000004</v>
      </c>
      <c r="E66" s="15">
        <f t="shared" si="15"/>
        <v>0</v>
      </c>
      <c r="F66" s="15">
        <f t="shared" si="15"/>
        <v>0</v>
      </c>
      <c r="G66" s="15">
        <f>G67</f>
        <v>0</v>
      </c>
    </row>
    <row r="67" spans="1:7" x14ac:dyDescent="0.25">
      <c r="A67" s="21" t="s">
        <v>68</v>
      </c>
      <c r="B67" s="15">
        <v>0</v>
      </c>
      <c r="C67" s="15">
        <v>6898494.9400000004</v>
      </c>
      <c r="D67" s="15">
        <v>6898494.9400000004</v>
      </c>
      <c r="E67" s="15">
        <v>0</v>
      </c>
      <c r="F67" s="15">
        <v>0</v>
      </c>
      <c r="G67" s="15">
        <f>B67-F67</f>
        <v>0</v>
      </c>
    </row>
    <row r="68" spans="1:7" x14ac:dyDescent="0.25">
      <c r="A68" s="21"/>
      <c r="B68" s="15"/>
      <c r="C68" s="15"/>
      <c r="D68" s="15"/>
      <c r="E68" s="15"/>
      <c r="F68" s="15"/>
      <c r="G68" s="15"/>
    </row>
    <row r="69" spans="1:7" x14ac:dyDescent="0.25">
      <c r="A69" s="20" t="s">
        <v>69</v>
      </c>
      <c r="B69" s="15">
        <f>B40+B64+B66</f>
        <v>497113046.65000004</v>
      </c>
      <c r="C69" s="15">
        <f t="shared" ref="C69:F69" si="16">C40+C64+C66</f>
        <v>32520160.57</v>
      </c>
      <c r="D69" s="15">
        <f t="shared" si="16"/>
        <v>529633207.22000009</v>
      </c>
      <c r="E69" s="15">
        <f t="shared" si="16"/>
        <v>152135392.80000001</v>
      </c>
      <c r="F69" s="15">
        <f t="shared" si="16"/>
        <v>152131616.80000001</v>
      </c>
      <c r="G69" s="15">
        <f>G40+G64+G66</f>
        <v>344981429.85000002</v>
      </c>
    </row>
    <row r="70" spans="1:7" x14ac:dyDescent="0.25">
      <c r="A70" s="21"/>
      <c r="B70" s="15"/>
      <c r="C70" s="15"/>
      <c r="D70" s="15"/>
      <c r="E70" s="15"/>
      <c r="F70" s="15"/>
      <c r="G70" s="15"/>
    </row>
    <row r="71" spans="1:7" x14ac:dyDescent="0.25">
      <c r="A71" s="22" t="s">
        <v>70</v>
      </c>
      <c r="B71" s="15"/>
      <c r="C71" s="15"/>
      <c r="D71" s="15"/>
      <c r="E71" s="15"/>
      <c r="F71" s="15"/>
      <c r="G71" s="15"/>
    </row>
    <row r="72" spans="1:7" ht="30" x14ac:dyDescent="0.25">
      <c r="A72" s="16" t="s">
        <v>71</v>
      </c>
      <c r="B72" s="15">
        <v>0</v>
      </c>
      <c r="C72" s="15">
        <v>6898494.9400000004</v>
      </c>
      <c r="D72" s="15">
        <v>6898494.9400000004</v>
      </c>
      <c r="E72" s="15">
        <v>0</v>
      </c>
      <c r="F72" s="15">
        <v>0</v>
      </c>
      <c r="G72" s="15">
        <v>0</v>
      </c>
    </row>
    <row r="73" spans="1:7" ht="30" x14ac:dyDescent="0.25">
      <c r="A73" s="16" t="s">
        <v>72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</row>
    <row r="74" spans="1:7" x14ac:dyDescent="0.25">
      <c r="A74" s="22" t="s">
        <v>73</v>
      </c>
      <c r="B74" s="15">
        <f>B72+B73</f>
        <v>0</v>
      </c>
      <c r="C74" s="15">
        <f t="shared" ref="C74:G74" si="17">C72+C73</f>
        <v>6898494.9400000004</v>
      </c>
      <c r="D74" s="15">
        <f t="shared" si="17"/>
        <v>6898494.9400000004</v>
      </c>
      <c r="E74" s="15">
        <f t="shared" si="17"/>
        <v>0</v>
      </c>
      <c r="F74" s="15">
        <f t="shared" si="17"/>
        <v>0</v>
      </c>
      <c r="G74" s="15">
        <f t="shared" si="17"/>
        <v>0</v>
      </c>
    </row>
    <row r="75" spans="1:7" x14ac:dyDescent="0.25">
      <c r="A75" s="23"/>
      <c r="B75" s="24"/>
      <c r="C75" s="24"/>
      <c r="D75" s="24"/>
      <c r="E75" s="24"/>
      <c r="F75" s="24"/>
      <c r="G75" s="24"/>
    </row>
    <row r="76" spans="1:7" x14ac:dyDescent="0.25">
      <c r="A76" s="25"/>
      <c r="B76" s="25"/>
      <c r="C76" s="25"/>
      <c r="D76" s="25"/>
      <c r="E76" s="25"/>
      <c r="F76" s="25"/>
      <c r="G76" s="25"/>
    </row>
    <row r="77" spans="1:7" x14ac:dyDescent="0.25">
      <c r="A77" s="26"/>
      <c r="B77" s="26"/>
      <c r="C77" s="26"/>
      <c r="D77" s="26"/>
      <c r="E77" s="26"/>
      <c r="F77" s="26"/>
      <c r="G77" s="26"/>
    </row>
    <row r="78" spans="1:7" x14ac:dyDescent="0.25">
      <c r="A78" s="27"/>
    </row>
    <row r="79" spans="1:7" x14ac:dyDescent="0.25">
      <c r="A79" s="27"/>
    </row>
  </sheetData>
  <mergeCells count="8">
    <mergeCell ref="A76:G76"/>
    <mergeCell ref="A2:G2"/>
    <mergeCell ref="A3:G3"/>
    <mergeCell ref="A4:G4"/>
    <mergeCell ref="A5:G5"/>
    <mergeCell ref="A6:A7"/>
    <mergeCell ref="B6:F6"/>
    <mergeCell ref="G6:G7"/>
  </mergeCells>
  <pageMargins left="0.7" right="0.7" top="0.23" bottom="0.17" header="0.17" footer="0.17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2021-03-06T19:16:04Z</dcterms:created>
  <dcterms:modified xsi:type="dcterms:W3CDTF">2021-03-06T19:16:27Z</dcterms:modified>
</cp:coreProperties>
</file>