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2T 2020\"/>
    </mc:Choice>
  </mc:AlternateContent>
  <xr:revisionPtr revIDLastSave="0" documentId="8_{5E618694-6D36-4BBE-B9F2-2EEFE4801D38}" xr6:coauthVersionLast="46" xr6:coauthVersionMax="46" xr10:uidLastSave="{00000000-0000-0000-0000-000000000000}"/>
  <bookViews>
    <workbookView xWindow="-120" yWindow="-120" windowWidth="29040" windowHeight="15840" xr2:uid="{0A17F51E-B21D-4CC8-8119-1161179D8405}"/>
  </bookViews>
  <sheets>
    <sheet name="EAPED 6 (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5" i="1" l="1"/>
  <c r="G154" i="1"/>
  <c r="G153" i="1"/>
  <c r="G152" i="1"/>
  <c r="G148" i="1" s="1"/>
  <c r="G151" i="1"/>
  <c r="G150" i="1"/>
  <c r="G149" i="1"/>
  <c r="F148" i="1"/>
  <c r="E148" i="1"/>
  <c r="D148" i="1"/>
  <c r="C148" i="1"/>
  <c r="B148" i="1"/>
  <c r="G147" i="1"/>
  <c r="G146" i="1"/>
  <c r="G145" i="1"/>
  <c r="G144" i="1" s="1"/>
  <c r="F144" i="1"/>
  <c r="E144" i="1"/>
  <c r="D144" i="1"/>
  <c r="C144" i="1"/>
  <c r="B144" i="1"/>
  <c r="G143" i="1"/>
  <c r="G142" i="1"/>
  <c r="G141" i="1"/>
  <c r="G140" i="1"/>
  <c r="G139" i="1"/>
  <c r="G138" i="1"/>
  <c r="G135" i="1" s="1"/>
  <c r="G137" i="1"/>
  <c r="G136" i="1"/>
  <c r="F135" i="1"/>
  <c r="E135" i="1"/>
  <c r="D135" i="1"/>
  <c r="C135" i="1"/>
  <c r="B135" i="1"/>
  <c r="G134" i="1"/>
  <c r="G133" i="1"/>
  <c r="G132" i="1"/>
  <c r="G131" i="1"/>
  <c r="F131" i="1"/>
  <c r="E131" i="1"/>
  <c r="D131" i="1"/>
  <c r="C131" i="1"/>
  <c r="B131" i="1"/>
  <c r="G130" i="1"/>
  <c r="G129" i="1"/>
  <c r="G128" i="1"/>
  <c r="G127" i="1"/>
  <c r="G126" i="1"/>
  <c r="G125" i="1"/>
  <c r="G124" i="1"/>
  <c r="G121" i="1" s="1"/>
  <c r="G123" i="1"/>
  <c r="G122" i="1"/>
  <c r="F121" i="1"/>
  <c r="E121" i="1"/>
  <c r="D121" i="1"/>
  <c r="C121" i="1"/>
  <c r="B121" i="1"/>
  <c r="G120" i="1"/>
  <c r="G119" i="1"/>
  <c r="G118" i="1"/>
  <c r="G117" i="1"/>
  <c r="G116" i="1"/>
  <c r="G115" i="1"/>
  <c r="G114" i="1"/>
  <c r="G113" i="1"/>
  <c r="G112" i="1"/>
  <c r="G111" i="1"/>
  <c r="F111" i="1"/>
  <c r="E111" i="1"/>
  <c r="D111" i="1"/>
  <c r="C111" i="1"/>
  <c r="B111" i="1"/>
  <c r="G110" i="1"/>
  <c r="G109" i="1"/>
  <c r="G108" i="1"/>
  <c r="G107" i="1"/>
  <c r="G106" i="1"/>
  <c r="G105" i="1"/>
  <c r="G104" i="1"/>
  <c r="G101" i="1" s="1"/>
  <c r="G103" i="1"/>
  <c r="G102" i="1"/>
  <c r="F101" i="1"/>
  <c r="F82" i="1" s="1"/>
  <c r="E101" i="1"/>
  <c r="D101" i="1"/>
  <c r="C101" i="1"/>
  <c r="B101" i="1"/>
  <c r="G100" i="1"/>
  <c r="G99" i="1"/>
  <c r="G98" i="1"/>
  <c r="G97" i="1"/>
  <c r="G96" i="1"/>
  <c r="G95" i="1"/>
  <c r="G94" i="1"/>
  <c r="G93" i="1"/>
  <c r="G92" i="1"/>
  <c r="G91" i="1"/>
  <c r="F91" i="1"/>
  <c r="E91" i="1"/>
  <c r="D91" i="1"/>
  <c r="C91" i="1"/>
  <c r="B91" i="1"/>
  <c r="G90" i="1"/>
  <c r="G89" i="1"/>
  <c r="G88" i="1"/>
  <c r="G87" i="1"/>
  <c r="G86" i="1"/>
  <c r="G85" i="1"/>
  <c r="G84" i="1"/>
  <c r="G83" i="1" s="1"/>
  <c r="F83" i="1"/>
  <c r="E83" i="1"/>
  <c r="E82" i="1" s="1"/>
  <c r="E157" i="1" s="1"/>
  <c r="D83" i="1"/>
  <c r="D82" i="1" s="1"/>
  <c r="C83" i="1"/>
  <c r="C82" i="1" s="1"/>
  <c r="B83" i="1"/>
  <c r="B82" i="1"/>
  <c r="G81" i="1"/>
  <c r="G80" i="1"/>
  <c r="G79" i="1"/>
  <c r="G78" i="1"/>
  <c r="G77" i="1"/>
  <c r="G76" i="1"/>
  <c r="G75" i="1"/>
  <c r="G74" i="1" s="1"/>
  <c r="F74" i="1"/>
  <c r="E74" i="1"/>
  <c r="D74" i="1"/>
  <c r="C74" i="1"/>
  <c r="B74" i="1"/>
  <c r="G73" i="1"/>
  <c r="G72" i="1"/>
  <c r="G71" i="1"/>
  <c r="G70" i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F57" i="1"/>
  <c r="E57" i="1"/>
  <c r="D57" i="1"/>
  <c r="C57" i="1"/>
  <c r="B57" i="1"/>
  <c r="G56" i="1"/>
  <c r="G55" i="1"/>
  <c r="G54" i="1"/>
  <c r="G53" i="1"/>
  <c r="G52" i="1"/>
  <c r="G51" i="1"/>
  <c r="G50" i="1"/>
  <c r="G49" i="1"/>
  <c r="G48" i="1"/>
  <c r="G47" i="1" s="1"/>
  <c r="F47" i="1"/>
  <c r="E47" i="1"/>
  <c r="D47" i="1"/>
  <c r="C47" i="1"/>
  <c r="B47" i="1"/>
  <c r="G46" i="1"/>
  <c r="G45" i="1"/>
  <c r="G44" i="1"/>
  <c r="G43" i="1"/>
  <c r="G42" i="1"/>
  <c r="G41" i="1"/>
  <c r="G37" i="1" s="1"/>
  <c r="G40" i="1"/>
  <c r="G39" i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D8" i="1" s="1"/>
  <c r="C27" i="1"/>
  <c r="B27" i="1"/>
  <c r="B8" i="1" s="1"/>
  <c r="G26" i="1"/>
  <c r="G25" i="1"/>
  <c r="G24" i="1"/>
  <c r="G23" i="1"/>
  <c r="G22" i="1"/>
  <c r="G21" i="1"/>
  <c r="G17" i="1" s="1"/>
  <c r="G20" i="1"/>
  <c r="G19" i="1"/>
  <c r="G18" i="1"/>
  <c r="F17" i="1"/>
  <c r="E17" i="1"/>
  <c r="E8" i="1" s="1"/>
  <c r="D17" i="1"/>
  <c r="C17" i="1"/>
  <c r="B17" i="1"/>
  <c r="G16" i="1"/>
  <c r="G15" i="1"/>
  <c r="G14" i="1"/>
  <c r="G9" i="1" s="1"/>
  <c r="G13" i="1"/>
  <c r="G12" i="1"/>
  <c r="G11" i="1"/>
  <c r="G10" i="1"/>
  <c r="F9" i="1"/>
  <c r="F8" i="1" s="1"/>
  <c r="E9" i="1"/>
  <c r="D9" i="1"/>
  <c r="C9" i="1"/>
  <c r="C8" i="1" s="1"/>
  <c r="B9" i="1"/>
  <c r="G8" i="1" l="1"/>
  <c r="B157" i="1"/>
  <c r="G82" i="1"/>
  <c r="G157" i="1" s="1"/>
  <c r="C157" i="1"/>
  <c r="F157" i="1"/>
  <c r="D157" i="1"/>
</calcChain>
</file>

<file path=xl/sharedStrings.xml><?xml version="1.0" encoding="utf-8"?>
<sst xmlns="http://schemas.openxmlformats.org/spreadsheetml/2006/main" count="161" uniqueCount="101">
  <si>
    <t>MUNICIPIO DE ATLIXCO PUEBLA</t>
  </si>
  <si>
    <t xml:space="preserve">Estado Analítico del Ejercicio del Presupuesto de Egresos Detallado
Clasificación por Objeto del Gasto (Capítulo y Concepto) 
</t>
  </si>
  <si>
    <t>Del 1 de enero al 30 de junio de 2020</t>
  </si>
  <si>
    <t xml:space="preserve">(PESOS) </t>
  </si>
  <si>
    <t xml:space="preserve">Concepto ( c ) </t>
  </si>
  <si>
    <t>Egresos</t>
  </si>
  <si>
    <t>Subejercicio (e )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</si>
  <si>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</si>
  <si>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</si>
  <si>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</si>
  <si>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</si>
  <si>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</si>
  <si>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</si>
  <si>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</t>
  </si>
  <si>
    <t xml:space="preserve"> 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</si>
  <si>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</si>
  <si>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</si>
  <si>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</si>
  <si>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</si>
  <si>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 xml:space="preserve"> a6) Previsiones</t>
  </si>
  <si>
    <t>a7) Pago de Estímulos a Servidores Públicos</t>
  </si>
  <si>
    <t>B. Materiales y Suministros (B= b1+b2+b3+b4+b5+b6+b7+b8+b9)</t>
  </si>
  <si>
    <t xml:space="preserve"> 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</si>
  <si>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</si>
  <si>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</si>
  <si>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</si>
  <si>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</si>
  <si>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</si>
  <si>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</si>
  <si>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</si>
  <si>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</si>
  <si>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</si>
  <si>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</si>
  <si>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</si>
  <si>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</si>
  <si>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</si>
  <si>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</si>
  <si>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</si>
  <si>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</si>
  <si>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 xml:space="preserve"> c8) Servicios Oficiales</t>
  </si>
  <si>
    <t>c9)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</si>
  <si>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</si>
  <si>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</si>
  <si>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</si>
  <si>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</si>
  <si>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</si>
  <si>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</si>
  <si>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</si>
  <si>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</si>
  <si>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</si>
  <si>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</si>
  <si>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
(E= 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</si>
  <si>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</si>
  <si>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</si>
  <si>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</si>
  <si>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</si>
  <si>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</si>
  <si>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</si>
  <si>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</si>
  <si>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</si>
  <si>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</si>
  <si>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 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</si>
  <si>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</si>
  <si>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</si>
  <si>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</si>
  <si>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</si>
  <si>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 xml:space="preserve"> 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</si>
  <si>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</si>
  <si>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</si>
  <si>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</si>
  <si>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</si>
  <si>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</si>
  <si>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</si>
  <si>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</si>
  <si>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</si>
  <si>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</si>
  <si>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</si>
  <si>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</si>
  <si>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</si>
  <si>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</si>
  <si>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</si>
  <si>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</si>
  <si>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</si>
  <si>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</si>
  <si>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</si>
  <si>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</si>
  <si>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</si>
  <si>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A. Servicios Personales (A=a1+a2+a3+a4+a5+a6+a7)</t>
  </si>
  <si>
    <t>a1) Remuneraciones al Personal de Carácter Permanente</t>
  </si>
  <si>
    <t>a6) Previsiones</t>
  </si>
  <si>
    <t>b1= Materiales de Administración, Emisión de Documentos y Artículos Oficiales</t>
  </si>
  <si>
    <t xml:space="preserve"> c1) Servicios Básicos</t>
  </si>
  <si>
    <t>c8) Servicios Oficiales</t>
  </si>
  <si>
    <t>c9) Otros Servicios Generales</t>
  </si>
  <si>
    <t>d8)Donativos</t>
  </si>
  <si>
    <t>E. Bienes Muebles, Inmuebles e Intangibles
 ( E=e1+e2+e3+e4+e5+e6+e7+e8+e9)</t>
  </si>
  <si>
    <t>e9)Activos Intangibles</t>
  </si>
  <si>
    <t>g1) Inversiones Para el Fomento de Actividades Productivas</t>
  </si>
  <si>
    <t xml:space="preserve"> g6) Otras Inversiones Financieras</t>
  </si>
  <si>
    <t xml:space="preserve"> g7) Provisiones para Contingencias y Otras Erogaciones Especiales</t>
  </si>
  <si>
    <t>III. Total de Egresos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</si>
</sst>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/>
    <xf numFmtId="0" fontId="0" fillId="2" borderId="0" xfId="0" applyFill="1"/>
    <xf numFmtId="0" fontId="0" fillId="2" borderId="2" xfId="0" applyFill="1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/>
    <xf numFmtId="4" fontId="7" fillId="0" borderId="5" xfId="0" applyNumberFormat="1" applyFont="1" applyBorder="1"/>
    <xf numFmtId="0" fontId="8" fillId="0" borderId="5" xfId="0" applyFont="1" applyBorder="1"/>
    <xf numFmtId="4" fontId="9" fillId="0" borderId="5" xfId="0" applyNumberFormat="1" applyFont="1" applyBorder="1"/>
    <xf numFmtId="0" fontId="8" fillId="0" borderId="5" xfId="0" applyFont="1" applyBorder="1" applyAlignment="1">
      <alignment horizontal="left" indent="2"/>
    </xf>
    <xf numFmtId="4" fontId="7" fillId="0" borderId="5" xfId="1" applyNumberFormat="1" applyFont="1" applyFill="1" applyBorder="1"/>
    <xf numFmtId="4" fontId="9" fillId="0" borderId="5" xfId="1" applyNumberFormat="1" applyFont="1" applyFill="1" applyBorder="1"/>
    <xf numFmtId="0" fontId="8" fillId="0" borderId="5" xfId="0" applyFont="1" applyBorder="1" applyAlignment="1">
      <alignment horizontal="left" wrapText="1" indent="2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4" fontId="0" fillId="0" borderId="5" xfId="0" applyNumberFormat="1" applyBorder="1"/>
    <xf numFmtId="0" fontId="8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604631</xdr:colOff>
      <xdr:row>1</xdr:row>
      <xdr:rowOff>24848</xdr:rowOff>
    </xdr:from>
    <xdr:to>
      <xdr:col>0</xdr:col>
      <xdr:colOff>3478696</xdr:colOff>
      <xdr:row>3</xdr:row>
      <xdr:rowOff>70484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182748-0FC3-48F2-809B-2B4E2AE44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31" y="129623"/>
          <a:ext cx="2874065" cy="8171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4431195</xdr:colOff>
      <xdr:row>164</xdr:row>
      <xdr:rowOff>74544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72D23C-781A-4A00-AE10-EEEA8B0C6F7B}"/>
            </a:ext>
          </a:extLst>
        </xdr:cNvPr>
        <xdr:cNvSpPr txBox="1"/>
      </xdr:nvSpPr>
      <xdr:spPr>
        <a:xfrm>
          <a:off x="0" y="40024050"/>
          <a:ext cx="4431195" cy="646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5242061</xdr:colOff>
      <xdr:row>161</xdr:row>
      <xdr:rowOff>11593</xdr:rowOff>
    </xdr:from>
    <xdr:to>
      <xdr:col>3</xdr:col>
      <xdr:colOff>215355</xdr:colOff>
      <xdr:row>164</xdr:row>
      <xdr:rowOff>124238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8612C48-DE1A-4CAD-A044-5A80E86B4862}"/>
            </a:ext>
          </a:extLst>
        </xdr:cNvPr>
        <xdr:cNvSpPr txBox="1"/>
      </xdr:nvSpPr>
      <xdr:spPr>
        <a:xfrm>
          <a:off x="5242061" y="40035643"/>
          <a:ext cx="3393394" cy="684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696980</xdr:colOff>
      <xdr:row>161</xdr:row>
      <xdr:rowOff>12420</xdr:rowOff>
    </xdr:from>
    <xdr:to>
      <xdr:col>6</xdr:col>
      <xdr:colOff>1184421</xdr:colOff>
      <xdr:row>164</xdr:row>
      <xdr:rowOff>132522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55045C8-BE84-46F6-9D63-319F5ADB94BC}"/>
            </a:ext>
          </a:extLst>
        </xdr:cNvPr>
        <xdr:cNvSpPr txBox="1"/>
      </xdr:nvSpPr>
      <xdr:spPr>
        <a:xfrm>
          <a:off x="9117080" y="40036470"/>
          <a:ext cx="3973591" cy="691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D550-49C4-4B74-8A04-21BE0C10150E}">
  <sheetPr>
    <pageSetUpPr fitToPage="1"/>
  </sheetPr>
  <dimension ref="A1:G159"/>
  <sheetViews>
    <sheetView tabSelected="1" zoomScale="115" zoomScaleNormal="115" workbookViewId="0">
      <selection activeCell="A174" sqref="A174"/>
    </sheetView>
  </sheetViews>
  <sheetFormatPr baseColWidth="10" defaultRowHeight="15" x14ac:dyDescent="0.25"/>
  <cols>
    <col min="1" max="1" width="85" customWidth="1"/>
    <col min="2" max="2" width="21.7109375" customWidth="1"/>
    <col min="3" max="3" width="19.5703125" customWidth="1"/>
    <col min="4" max="6" width="17.42578125" bestFit="1" customWidth="1"/>
    <col min="7" max="7" width="18.85546875" customWidth="1"/>
  </cols>
  <sheetData>
    <row r="1" spans="1:7" ht="8.25" customHeight="1" x14ac:dyDescent="0.3">
      <c r="A1" s="1"/>
      <c r="B1" s="2"/>
      <c r="C1" s="2"/>
      <c r="D1" s="2"/>
      <c r="E1" s="2"/>
      <c r="F1" s="2"/>
      <c r="G1" s="3"/>
    </row>
    <row r="2" spans="1:7" ht="21" x14ac:dyDescent="0.25">
      <c r="A2" s="4" t="s">
        <v>0</v>
      </c>
      <c r="B2" s="5"/>
      <c r="C2" s="5"/>
      <c r="D2" s="5"/>
      <c r="E2" s="5"/>
      <c r="F2" s="5"/>
      <c r="G2" s="5"/>
    </row>
    <row r="3" spans="1:7" ht="39.75" customHeight="1" x14ac:dyDescent="0.25">
      <c r="A3" s="6" t="s">
        <v>1</v>
      </c>
      <c r="B3" s="7"/>
      <c r="C3" s="7"/>
      <c r="D3" s="7"/>
      <c r="E3" s="7"/>
      <c r="F3" s="7"/>
      <c r="G3" s="7"/>
    </row>
    <row r="4" spans="1:7" ht="15" customHeight="1" x14ac:dyDescent="0.25">
      <c r="A4" s="8" t="s">
        <v>2</v>
      </c>
      <c r="B4" s="8"/>
      <c r="C4" s="8"/>
      <c r="D4" s="8"/>
      <c r="E4" s="8"/>
      <c r="F4" s="8"/>
      <c r="G4" s="8"/>
    </row>
    <row r="5" spans="1:7" ht="15" customHeight="1" x14ac:dyDescent="0.25">
      <c r="A5" s="9" t="s">
        <v>3</v>
      </c>
      <c r="B5" s="9"/>
      <c r="C5" s="9"/>
      <c r="D5" s="9"/>
      <c r="E5" s="9"/>
      <c r="F5" s="9"/>
      <c r="G5" s="9"/>
    </row>
    <row r="6" spans="1:7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45" customHeight="1" x14ac:dyDescent="0.25">
      <c r="A7" s="13"/>
      <c r="B7" s="14" t="s">
        <v>7</v>
      </c>
      <c r="C7" s="14" t="s">
        <v>8</v>
      </c>
      <c r="D7" s="15" t="s">
        <v>9</v>
      </c>
      <c r="E7" s="15" t="s">
        <v>10</v>
      </c>
      <c r="F7" s="15" t="s">
        <v>11</v>
      </c>
      <c r="G7" s="12"/>
    </row>
    <row r="8" spans="1:7" ht="18.75" x14ac:dyDescent="0.3">
      <c r="A8" s="16" t="s">
        <v>12</v>
      </c>
      <c r="B8" s="17">
        <f>B9+B17+B27+B37+B47+B57+B61+B70+B74</f>
        <v>311433046.65000004</v>
      </c>
      <c r="C8" s="17">
        <f t="shared" ref="C8:F8" si="0">C9+C17+C27+C37+C47+C57+C61+C70+C74</f>
        <v>4115794.7999999993</v>
      </c>
      <c r="D8" s="17">
        <f t="shared" si="0"/>
        <v>315548841.45000005</v>
      </c>
      <c r="E8" s="17">
        <f t="shared" si="0"/>
        <v>112272645.39</v>
      </c>
      <c r="F8" s="17">
        <f t="shared" si="0"/>
        <v>111095837.18000001</v>
      </c>
      <c r="G8" s="17">
        <f>G9+G17+G27+G37+G47+G57+G61+G70+G74</f>
        <v>203276196.05999997</v>
      </c>
    </row>
    <row r="9" spans="1:7" ht="18.75" x14ac:dyDescent="0.3">
      <c r="A9" s="18" t="s">
        <v>13</v>
      </c>
      <c r="B9" s="19">
        <f t="shared" ref="B9:F9" si="1">B10+B11+B12+B13+B14+B15+B16</f>
        <v>117743876.58</v>
      </c>
      <c r="C9" s="19">
        <f t="shared" si="1"/>
        <v>2063606.4</v>
      </c>
      <c r="D9" s="19">
        <f t="shared" si="1"/>
        <v>119807482.98</v>
      </c>
      <c r="E9" s="19">
        <f t="shared" si="1"/>
        <v>46341263.280000001</v>
      </c>
      <c r="F9" s="19">
        <f t="shared" si="1"/>
        <v>46341263.280000001</v>
      </c>
      <c r="G9" s="19">
        <f>G10+G11+G12+G13+G14+G15+G16</f>
        <v>73466219.700000018</v>
      </c>
    </row>
    <row r="10" spans="1:7" ht="18.75" x14ac:dyDescent="0.3">
      <c r="A10" s="20" t="s">
        <v>14</v>
      </c>
      <c r="B10" s="21">
        <v>73472937.719999999</v>
      </c>
      <c r="C10" s="21">
        <v>2063606.4</v>
      </c>
      <c r="D10" s="21">
        <v>75536544.120000005</v>
      </c>
      <c r="E10" s="21">
        <v>31322766.100000001</v>
      </c>
      <c r="F10" s="21">
        <v>31322766.100000001</v>
      </c>
      <c r="G10" s="21">
        <f>D10-E10</f>
        <v>44213778.020000003</v>
      </c>
    </row>
    <row r="11" spans="1:7" ht="18.75" x14ac:dyDescent="0.3">
      <c r="A11" s="20" t="s">
        <v>15</v>
      </c>
      <c r="B11" s="21">
        <v>19369165.32</v>
      </c>
      <c r="C11" s="21">
        <v>0</v>
      </c>
      <c r="D11" s="21">
        <v>19369165.32</v>
      </c>
      <c r="E11" s="21">
        <v>10267039.77</v>
      </c>
      <c r="F11" s="21">
        <v>10267039.77</v>
      </c>
      <c r="G11" s="21">
        <f t="shared" ref="G11:G16" si="2">D11-E11</f>
        <v>9102125.5500000007</v>
      </c>
    </row>
    <row r="12" spans="1:7" ht="18.75" x14ac:dyDescent="0.3">
      <c r="A12" s="20" t="s">
        <v>16</v>
      </c>
      <c r="B12" s="21">
        <v>15439830.779999999</v>
      </c>
      <c r="C12" s="21">
        <v>0</v>
      </c>
      <c r="D12" s="21">
        <v>15439830.779999999</v>
      </c>
      <c r="E12" s="21">
        <v>4069320.55</v>
      </c>
      <c r="F12" s="21">
        <v>4069320.55</v>
      </c>
      <c r="G12" s="21">
        <f t="shared" si="2"/>
        <v>11370510.23</v>
      </c>
    </row>
    <row r="13" spans="1:7" ht="18.75" x14ac:dyDescent="0.3">
      <c r="A13" s="20" t="s">
        <v>17</v>
      </c>
      <c r="B13" s="21">
        <v>500000</v>
      </c>
      <c r="C13" s="21">
        <v>0</v>
      </c>
      <c r="D13" s="21">
        <v>500000</v>
      </c>
      <c r="E13" s="21">
        <v>442056.8</v>
      </c>
      <c r="F13" s="21">
        <v>442056.8</v>
      </c>
      <c r="G13" s="21">
        <f t="shared" si="2"/>
        <v>57943.200000000012</v>
      </c>
    </row>
    <row r="14" spans="1:7" ht="18.75" x14ac:dyDescent="0.3">
      <c r="A14" s="20" t="s">
        <v>18</v>
      </c>
      <c r="B14" s="21">
        <v>6301942.7599999998</v>
      </c>
      <c r="C14" s="21">
        <v>0</v>
      </c>
      <c r="D14" s="21">
        <v>6301942.7599999998</v>
      </c>
      <c r="E14" s="21">
        <v>240080.06</v>
      </c>
      <c r="F14" s="21">
        <v>240080.06</v>
      </c>
      <c r="G14" s="21">
        <f t="shared" si="2"/>
        <v>6061862.7000000002</v>
      </c>
    </row>
    <row r="15" spans="1:7" ht="18.75" x14ac:dyDescent="0.3">
      <c r="A15" s="20" t="s">
        <v>19</v>
      </c>
      <c r="B15" s="21">
        <v>200000</v>
      </c>
      <c r="C15" s="21">
        <v>0</v>
      </c>
      <c r="D15" s="21">
        <v>200000</v>
      </c>
      <c r="E15" s="21">
        <v>0</v>
      </c>
      <c r="F15" s="21">
        <v>0</v>
      </c>
      <c r="G15" s="21">
        <f t="shared" si="2"/>
        <v>200000</v>
      </c>
    </row>
    <row r="16" spans="1:7" ht="18.75" x14ac:dyDescent="0.3">
      <c r="A16" s="20" t="s">
        <v>20</v>
      </c>
      <c r="B16" s="21">
        <v>2460000</v>
      </c>
      <c r="C16" s="21">
        <v>0</v>
      </c>
      <c r="D16" s="21">
        <v>2460000</v>
      </c>
      <c r="E16" s="21">
        <v>0</v>
      </c>
      <c r="F16" s="21">
        <v>0</v>
      </c>
      <c r="G16" s="21">
        <f t="shared" si="2"/>
        <v>2460000</v>
      </c>
    </row>
    <row r="17" spans="1:7" ht="18.75" x14ac:dyDescent="0.3">
      <c r="A17" s="16" t="s">
        <v>21</v>
      </c>
      <c r="B17" s="22">
        <f t="shared" ref="B17:F17" si="3">B18+B19+B20+B21+B22+B23+B24+B25+B26</f>
        <v>52742704.329999998</v>
      </c>
      <c r="C17" s="22">
        <f t="shared" si="3"/>
        <v>3719491.68</v>
      </c>
      <c r="D17" s="22">
        <f t="shared" si="3"/>
        <v>56462196.009999998</v>
      </c>
      <c r="E17" s="22">
        <f t="shared" si="3"/>
        <v>28728686.379999999</v>
      </c>
      <c r="F17" s="22">
        <f t="shared" si="3"/>
        <v>27875588.169999998</v>
      </c>
      <c r="G17" s="22">
        <f>G18+G19+G20+G21+G22+G23+G24+G25+G26</f>
        <v>27733509.630000003</v>
      </c>
    </row>
    <row r="18" spans="1:7" ht="37.5" x14ac:dyDescent="0.3">
      <c r="A18" s="23" t="s">
        <v>22</v>
      </c>
      <c r="B18" s="21">
        <v>10489379.5</v>
      </c>
      <c r="C18" s="21">
        <v>-503493.22</v>
      </c>
      <c r="D18" s="21">
        <v>9985886.2799999993</v>
      </c>
      <c r="E18" s="21">
        <v>4221938.8</v>
      </c>
      <c r="F18" s="21">
        <v>4221938.8</v>
      </c>
      <c r="G18" s="21">
        <f>D18-E18</f>
        <v>5763947.4799999995</v>
      </c>
    </row>
    <row r="19" spans="1:7" ht="18.75" x14ac:dyDescent="0.3">
      <c r="A19" s="20" t="s">
        <v>23</v>
      </c>
      <c r="B19" s="21">
        <v>5284494.59</v>
      </c>
      <c r="C19" s="21">
        <v>-1075991.5</v>
      </c>
      <c r="D19" s="21">
        <v>4208503.09</v>
      </c>
      <c r="E19" s="21">
        <v>1374201.74</v>
      </c>
      <c r="F19" s="21">
        <v>1374201.74</v>
      </c>
      <c r="G19" s="21">
        <f t="shared" ref="G19:G26" si="4">D19-E19</f>
        <v>2834301.3499999996</v>
      </c>
    </row>
    <row r="20" spans="1:7" ht="18.75" x14ac:dyDescent="0.3">
      <c r="A20" s="20" t="s">
        <v>24</v>
      </c>
      <c r="B20" s="21">
        <v>238369</v>
      </c>
      <c r="C20" s="21">
        <v>-113185.60000000001</v>
      </c>
      <c r="D20" s="21">
        <v>125183.4</v>
      </c>
      <c r="E20" s="21">
        <v>360</v>
      </c>
      <c r="F20" s="21">
        <v>360</v>
      </c>
      <c r="G20" s="21">
        <f t="shared" si="4"/>
        <v>124823.4</v>
      </c>
    </row>
    <row r="21" spans="1:7" ht="18.75" x14ac:dyDescent="0.3">
      <c r="A21" s="20" t="s">
        <v>25</v>
      </c>
      <c r="B21" s="21">
        <v>4846062.8</v>
      </c>
      <c r="C21" s="21">
        <v>-206839.4</v>
      </c>
      <c r="D21" s="21">
        <v>4639223.4000000004</v>
      </c>
      <c r="E21" s="21">
        <v>1164009.05</v>
      </c>
      <c r="F21" s="21">
        <v>1164009.05</v>
      </c>
      <c r="G21" s="21">
        <f t="shared" si="4"/>
        <v>3475214.3500000006</v>
      </c>
    </row>
    <row r="22" spans="1:7" ht="18.75" x14ac:dyDescent="0.3">
      <c r="A22" s="20" t="s">
        <v>26</v>
      </c>
      <c r="B22" s="21">
        <v>1100595.44</v>
      </c>
      <c r="C22" s="21">
        <v>6507715.0300000003</v>
      </c>
      <c r="D22" s="21">
        <v>7608310.4699999997</v>
      </c>
      <c r="E22" s="21">
        <v>5533950.7599999998</v>
      </c>
      <c r="F22" s="21">
        <v>5533950.7599999998</v>
      </c>
      <c r="G22" s="21">
        <f t="shared" si="4"/>
        <v>2074359.71</v>
      </c>
    </row>
    <row r="23" spans="1:7" ht="18.75" x14ac:dyDescent="0.3">
      <c r="A23" s="20" t="s">
        <v>27</v>
      </c>
      <c r="B23" s="21">
        <v>23887820</v>
      </c>
      <c r="C23" s="21">
        <v>170565.55</v>
      </c>
      <c r="D23" s="21">
        <v>24058385.550000001</v>
      </c>
      <c r="E23" s="21">
        <v>13660902.99</v>
      </c>
      <c r="F23" s="21">
        <v>12807804.779999999</v>
      </c>
      <c r="G23" s="21">
        <f t="shared" si="4"/>
        <v>10397482.560000001</v>
      </c>
    </row>
    <row r="24" spans="1:7" ht="18.75" x14ac:dyDescent="0.3">
      <c r="A24" s="20" t="s">
        <v>28</v>
      </c>
      <c r="B24" s="21">
        <v>1916078</v>
      </c>
      <c r="C24" s="21">
        <v>-139120.71</v>
      </c>
      <c r="D24" s="21">
        <v>1776957.29</v>
      </c>
      <c r="E24" s="21">
        <v>630002.06000000006</v>
      </c>
      <c r="F24" s="21">
        <v>630002.06000000006</v>
      </c>
      <c r="G24" s="21">
        <f t="shared" si="4"/>
        <v>1146955.23</v>
      </c>
    </row>
    <row r="25" spans="1:7" ht="18.75" x14ac:dyDescent="0.3">
      <c r="A25" s="20" t="s">
        <v>29</v>
      </c>
      <c r="B25" s="21">
        <v>115400</v>
      </c>
      <c r="C25" s="21">
        <v>-34003.360000000001</v>
      </c>
      <c r="D25" s="21">
        <v>81396.639999999999</v>
      </c>
      <c r="E25" s="21">
        <v>23120.25</v>
      </c>
      <c r="F25" s="21">
        <v>23120.25</v>
      </c>
      <c r="G25" s="21">
        <f t="shared" si="4"/>
        <v>58276.39</v>
      </c>
    </row>
    <row r="26" spans="1:7" ht="18.75" x14ac:dyDescent="0.3">
      <c r="A26" s="20" t="s">
        <v>30</v>
      </c>
      <c r="B26" s="21">
        <v>4864505</v>
      </c>
      <c r="C26" s="21">
        <v>-886155.11</v>
      </c>
      <c r="D26" s="21">
        <v>3978349.89</v>
      </c>
      <c r="E26" s="21">
        <v>2120200.73</v>
      </c>
      <c r="F26" s="21">
        <v>2120200.73</v>
      </c>
      <c r="G26" s="21">
        <f t="shared" si="4"/>
        <v>1858149.1600000001</v>
      </c>
    </row>
    <row r="27" spans="1:7" ht="18.75" x14ac:dyDescent="0.3">
      <c r="A27" s="16" t="s">
        <v>31</v>
      </c>
      <c r="B27" s="22">
        <f t="shared" ref="B27:F27" si="5">B28+B29+B30+B31+B32+B33+B34+B35+B36</f>
        <v>83895794.00999999</v>
      </c>
      <c r="C27" s="22">
        <f t="shared" si="5"/>
        <v>9966465.0199999996</v>
      </c>
      <c r="D27" s="22">
        <f t="shared" si="5"/>
        <v>93862259.030000001</v>
      </c>
      <c r="E27" s="22">
        <f t="shared" si="5"/>
        <v>25269921.91</v>
      </c>
      <c r="F27" s="22">
        <f t="shared" si="5"/>
        <v>24946211.91</v>
      </c>
      <c r="G27" s="22">
        <f>G28+G29+G30+G31+G32+G33+G34+G35+G36</f>
        <v>68592337.11999999</v>
      </c>
    </row>
    <row r="28" spans="1:7" ht="18.75" x14ac:dyDescent="0.3">
      <c r="A28" s="20" t="s">
        <v>32</v>
      </c>
      <c r="B28" s="21">
        <v>10923819.060000001</v>
      </c>
      <c r="C28" s="21">
        <v>6229811.0099999998</v>
      </c>
      <c r="D28" s="21">
        <v>17153630.07</v>
      </c>
      <c r="E28" s="21">
        <v>9151423.4499999993</v>
      </c>
      <c r="F28" s="21">
        <v>9151423.4499999993</v>
      </c>
      <c r="G28" s="21">
        <f>D28-E28</f>
        <v>8002206.620000001</v>
      </c>
    </row>
    <row r="29" spans="1:7" ht="18.75" x14ac:dyDescent="0.3">
      <c r="A29" s="20" t="s">
        <v>33</v>
      </c>
      <c r="B29" s="21">
        <v>6137215.96</v>
      </c>
      <c r="C29" s="21">
        <v>197781.3</v>
      </c>
      <c r="D29" s="21">
        <v>6334997.2599999998</v>
      </c>
      <c r="E29" s="21">
        <v>2006635.49</v>
      </c>
      <c r="F29" s="21">
        <v>2006635.49</v>
      </c>
      <c r="G29" s="21">
        <f t="shared" ref="G29:G36" si="6">D29-E29</f>
        <v>4328361.7699999996</v>
      </c>
    </row>
    <row r="30" spans="1:7" ht="18.75" x14ac:dyDescent="0.3">
      <c r="A30" s="20" t="s">
        <v>34</v>
      </c>
      <c r="B30" s="21">
        <v>19214283.920000002</v>
      </c>
      <c r="C30" s="21">
        <v>9473230.1600000001</v>
      </c>
      <c r="D30" s="21">
        <v>28687514.079999998</v>
      </c>
      <c r="E30" s="21">
        <v>5192672.45</v>
      </c>
      <c r="F30" s="21">
        <v>5192672.45</v>
      </c>
      <c r="G30" s="21">
        <f t="shared" si="6"/>
        <v>23494841.629999999</v>
      </c>
    </row>
    <row r="31" spans="1:7" ht="18.75" x14ac:dyDescent="0.3">
      <c r="A31" s="20" t="s">
        <v>35</v>
      </c>
      <c r="B31" s="21">
        <v>332000</v>
      </c>
      <c r="C31" s="21">
        <v>72757.119999999995</v>
      </c>
      <c r="D31" s="21">
        <v>404757.12</v>
      </c>
      <c r="E31" s="21">
        <v>77550.19</v>
      </c>
      <c r="F31" s="21">
        <v>77550.19</v>
      </c>
      <c r="G31" s="21">
        <f t="shared" si="6"/>
        <v>327206.93</v>
      </c>
    </row>
    <row r="32" spans="1:7" ht="18.75" x14ac:dyDescent="0.3">
      <c r="A32" s="23" t="s">
        <v>36</v>
      </c>
      <c r="B32" s="21">
        <v>10692824.67</v>
      </c>
      <c r="C32" s="21">
        <v>-573308.18999999994</v>
      </c>
      <c r="D32" s="21">
        <v>10119516.48</v>
      </c>
      <c r="E32" s="21">
        <v>4014315.36</v>
      </c>
      <c r="F32" s="21">
        <v>4014315.36</v>
      </c>
      <c r="G32" s="21">
        <f t="shared" si="6"/>
        <v>6105201.120000001</v>
      </c>
    </row>
    <row r="33" spans="1:7" ht="18.75" x14ac:dyDescent="0.3">
      <c r="A33" s="20" t="s">
        <v>37</v>
      </c>
      <c r="B33" s="21">
        <v>4345999.92</v>
      </c>
      <c r="C33" s="21">
        <v>1413429.1</v>
      </c>
      <c r="D33" s="21">
        <v>5759429.0199999996</v>
      </c>
      <c r="E33" s="21">
        <v>1316803.69</v>
      </c>
      <c r="F33" s="21">
        <v>1316803.69</v>
      </c>
      <c r="G33" s="21">
        <f t="shared" si="6"/>
        <v>4442625.33</v>
      </c>
    </row>
    <row r="34" spans="1:7" ht="18.75" x14ac:dyDescent="0.3">
      <c r="A34" s="20" t="s">
        <v>38</v>
      </c>
      <c r="B34" s="21">
        <v>1736181.91</v>
      </c>
      <c r="C34" s="21">
        <v>-528462.49</v>
      </c>
      <c r="D34" s="21">
        <v>1207719.42</v>
      </c>
      <c r="E34" s="21">
        <v>134784.32999999999</v>
      </c>
      <c r="F34" s="21">
        <v>134784.32999999999</v>
      </c>
      <c r="G34" s="21">
        <f t="shared" si="6"/>
        <v>1072935.0899999999</v>
      </c>
    </row>
    <row r="35" spans="1:7" ht="18.75" x14ac:dyDescent="0.3">
      <c r="A35" s="20" t="s">
        <v>39</v>
      </c>
      <c r="B35" s="21">
        <v>14114895.6</v>
      </c>
      <c r="C35" s="21">
        <v>-1022374.39</v>
      </c>
      <c r="D35" s="21">
        <v>13092521.210000001</v>
      </c>
      <c r="E35" s="21">
        <v>729573.91</v>
      </c>
      <c r="F35" s="21">
        <v>729573.91</v>
      </c>
      <c r="G35" s="21">
        <f t="shared" si="6"/>
        <v>12362947.300000001</v>
      </c>
    </row>
    <row r="36" spans="1:7" ht="18.75" x14ac:dyDescent="0.3">
      <c r="A36" s="20" t="s">
        <v>40</v>
      </c>
      <c r="B36" s="21">
        <v>16398572.970000001</v>
      </c>
      <c r="C36" s="21">
        <v>-5296398.5999999996</v>
      </c>
      <c r="D36" s="21">
        <v>11102174.369999999</v>
      </c>
      <c r="E36" s="21">
        <v>2646163.04</v>
      </c>
      <c r="F36" s="21">
        <v>2322453.04</v>
      </c>
      <c r="G36" s="21">
        <f t="shared" si="6"/>
        <v>8456011.3299999982</v>
      </c>
    </row>
    <row r="37" spans="1:7" ht="37.5" x14ac:dyDescent="0.3">
      <c r="A37" s="24" t="s">
        <v>41</v>
      </c>
      <c r="B37" s="22">
        <f t="shared" ref="B37:F37" si="7">B38+B39+B40+B41+B42+B43+B44+B45+B46</f>
        <v>20588507.199999999</v>
      </c>
      <c r="C37" s="22">
        <f t="shared" si="7"/>
        <v>-2561764.12</v>
      </c>
      <c r="D37" s="22">
        <f t="shared" si="7"/>
        <v>18026743.080000002</v>
      </c>
      <c r="E37" s="22">
        <f t="shared" si="7"/>
        <v>8801198.7599999998</v>
      </c>
      <c r="F37" s="22">
        <f t="shared" si="7"/>
        <v>8801198.7599999998</v>
      </c>
      <c r="G37" s="22">
        <f>G38+G39+G40+G41+G42+G43+G44+G45+G46</f>
        <v>9225544.3200000003</v>
      </c>
    </row>
    <row r="38" spans="1:7" ht="18.75" x14ac:dyDescent="0.3">
      <c r="A38" s="20" t="s">
        <v>42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D38-E38</f>
        <v>0</v>
      </c>
    </row>
    <row r="39" spans="1:7" ht="18.75" x14ac:dyDescent="0.3">
      <c r="A39" s="20" t="s">
        <v>43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 t="shared" ref="G39:G46" si="8">D39-E39</f>
        <v>0</v>
      </c>
    </row>
    <row r="40" spans="1:7" ht="18.75" x14ac:dyDescent="0.3">
      <c r="A40" s="20" t="s">
        <v>44</v>
      </c>
      <c r="B40" s="21">
        <v>690000</v>
      </c>
      <c r="C40" s="21">
        <v>-243111.76</v>
      </c>
      <c r="D40" s="21">
        <v>446888.24</v>
      </c>
      <c r="E40" s="21">
        <v>0</v>
      </c>
      <c r="F40" s="21">
        <v>0</v>
      </c>
      <c r="G40" s="21">
        <f t="shared" si="8"/>
        <v>446888.24</v>
      </c>
    </row>
    <row r="41" spans="1:7" ht="18.75" x14ac:dyDescent="0.3">
      <c r="A41" s="20" t="s">
        <v>45</v>
      </c>
      <c r="B41" s="21">
        <v>12568996</v>
      </c>
      <c r="C41" s="21">
        <v>-2318652.36</v>
      </c>
      <c r="D41" s="21">
        <v>10250343.640000001</v>
      </c>
      <c r="E41" s="21">
        <v>4902489.9800000004</v>
      </c>
      <c r="F41" s="21">
        <v>4902489.9800000004</v>
      </c>
      <c r="G41" s="21">
        <f t="shared" si="8"/>
        <v>5347853.66</v>
      </c>
    </row>
    <row r="42" spans="1:7" ht="18.75" x14ac:dyDescent="0.3">
      <c r="A42" s="20" t="s">
        <v>46</v>
      </c>
      <c r="B42" s="21">
        <v>7329511.2000000002</v>
      </c>
      <c r="C42" s="21">
        <v>0</v>
      </c>
      <c r="D42" s="21">
        <v>7329511.2000000002</v>
      </c>
      <c r="E42" s="21">
        <v>3898708.78</v>
      </c>
      <c r="F42" s="21">
        <v>3898708.78</v>
      </c>
      <c r="G42" s="21">
        <f t="shared" si="8"/>
        <v>3430802.4200000004</v>
      </c>
    </row>
    <row r="43" spans="1:7" ht="18.75" x14ac:dyDescent="0.3">
      <c r="A43" s="20" t="s">
        <v>47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f t="shared" si="8"/>
        <v>0</v>
      </c>
    </row>
    <row r="44" spans="1:7" ht="18.75" x14ac:dyDescent="0.3">
      <c r="A44" s="20" t="s">
        <v>48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f t="shared" si="8"/>
        <v>0</v>
      </c>
    </row>
    <row r="45" spans="1:7" ht="18.75" x14ac:dyDescent="0.3">
      <c r="A45" s="20" t="s">
        <v>49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f t="shared" si="8"/>
        <v>0</v>
      </c>
    </row>
    <row r="46" spans="1:7" ht="18.75" x14ac:dyDescent="0.3">
      <c r="A46" s="20" t="s">
        <v>50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 t="shared" si="8"/>
        <v>0</v>
      </c>
    </row>
    <row r="47" spans="1:7" ht="37.5" x14ac:dyDescent="0.3">
      <c r="A47" s="24" t="s">
        <v>51</v>
      </c>
      <c r="B47" s="22">
        <f t="shared" ref="B47:F47" si="9">B48+B49+B50+B51+B52+B53+B54+B55+B56</f>
        <v>11667104.559999999</v>
      </c>
      <c r="C47" s="22">
        <f t="shared" si="9"/>
        <v>-1617540.14</v>
      </c>
      <c r="D47" s="22">
        <f t="shared" si="9"/>
        <v>10049564.42</v>
      </c>
      <c r="E47" s="22">
        <f t="shared" si="9"/>
        <v>2210668.1999999997</v>
      </c>
      <c r="F47" s="22">
        <f t="shared" si="9"/>
        <v>2210668.1999999997</v>
      </c>
      <c r="G47" s="22">
        <f>G48+G49+G50+G51+G52+G53+G54+G55+G56</f>
        <v>7838896.2199999997</v>
      </c>
    </row>
    <row r="48" spans="1:7" ht="18.75" x14ac:dyDescent="0.3">
      <c r="A48" s="20" t="s">
        <v>52</v>
      </c>
      <c r="B48" s="21">
        <v>5027845.5599999996</v>
      </c>
      <c r="C48" s="21">
        <v>-918219.28</v>
      </c>
      <c r="D48" s="21">
        <v>4109626.28</v>
      </c>
      <c r="E48" s="21">
        <v>251679.44</v>
      </c>
      <c r="F48" s="21">
        <v>251679.44</v>
      </c>
      <c r="G48" s="21">
        <f>D48-E48</f>
        <v>3857946.84</v>
      </c>
    </row>
    <row r="49" spans="1:7" ht="18.75" x14ac:dyDescent="0.3">
      <c r="A49" s="20" t="s">
        <v>53</v>
      </c>
      <c r="B49" s="21">
        <v>937700</v>
      </c>
      <c r="C49" s="21">
        <v>-103950.86</v>
      </c>
      <c r="D49" s="21">
        <v>833749.14</v>
      </c>
      <c r="E49" s="21">
        <v>13920</v>
      </c>
      <c r="F49" s="21">
        <v>13920</v>
      </c>
      <c r="G49" s="21">
        <f t="shared" ref="G49:G56" si="10">D49-E49</f>
        <v>819829.14</v>
      </c>
    </row>
    <row r="50" spans="1:7" ht="18.75" x14ac:dyDescent="0.3">
      <c r="A50" s="20" t="s">
        <v>54</v>
      </c>
      <c r="B50" s="21">
        <v>30000</v>
      </c>
      <c r="C50" s="21">
        <v>28188</v>
      </c>
      <c r="D50" s="21">
        <v>58188</v>
      </c>
      <c r="E50" s="21">
        <v>0</v>
      </c>
      <c r="F50" s="21">
        <v>0</v>
      </c>
      <c r="G50" s="21">
        <f t="shared" si="10"/>
        <v>58188</v>
      </c>
    </row>
    <row r="51" spans="1:7" ht="18.75" x14ac:dyDescent="0.3">
      <c r="A51" s="20" t="s">
        <v>55</v>
      </c>
      <c r="B51" s="21">
        <v>4734102</v>
      </c>
      <c r="C51" s="21">
        <v>-609167.76</v>
      </c>
      <c r="D51" s="21">
        <v>4124934.24</v>
      </c>
      <c r="E51" s="21">
        <v>1726592.92</v>
      </c>
      <c r="F51" s="21">
        <v>1726592.92</v>
      </c>
      <c r="G51" s="21">
        <f t="shared" si="10"/>
        <v>2398341.3200000003</v>
      </c>
    </row>
    <row r="52" spans="1:7" ht="18.75" x14ac:dyDescent="0.3">
      <c r="A52" s="20" t="s">
        <v>56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10"/>
        <v>0</v>
      </c>
    </row>
    <row r="53" spans="1:7" ht="18.75" x14ac:dyDescent="0.3">
      <c r="A53" s="20" t="s">
        <v>57</v>
      </c>
      <c r="B53" s="21">
        <v>722457</v>
      </c>
      <c r="C53" s="21">
        <v>185609.76</v>
      </c>
      <c r="D53" s="21">
        <v>908066.76</v>
      </c>
      <c r="E53" s="21">
        <v>218475.84</v>
      </c>
      <c r="F53" s="21">
        <v>218475.84</v>
      </c>
      <c r="G53" s="21">
        <f t="shared" si="10"/>
        <v>689590.92</v>
      </c>
    </row>
    <row r="54" spans="1:7" ht="18.75" x14ac:dyDescent="0.3">
      <c r="A54" s="20" t="s">
        <v>58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f t="shared" si="10"/>
        <v>0</v>
      </c>
    </row>
    <row r="55" spans="1:7" ht="18.75" x14ac:dyDescent="0.3">
      <c r="A55" s="20" t="s">
        <v>59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 t="shared" si="10"/>
        <v>0</v>
      </c>
    </row>
    <row r="56" spans="1:7" ht="18.75" x14ac:dyDescent="0.3">
      <c r="A56" s="20" t="s">
        <v>60</v>
      </c>
      <c r="B56" s="21">
        <v>215000</v>
      </c>
      <c r="C56" s="21">
        <v>-200000</v>
      </c>
      <c r="D56" s="21">
        <v>15000</v>
      </c>
      <c r="E56" s="21">
        <v>0</v>
      </c>
      <c r="F56" s="21">
        <v>0</v>
      </c>
      <c r="G56" s="21">
        <f t="shared" si="10"/>
        <v>15000</v>
      </c>
    </row>
    <row r="57" spans="1:7" ht="18.75" x14ac:dyDescent="0.3">
      <c r="A57" s="16" t="s">
        <v>61</v>
      </c>
      <c r="B57" s="22">
        <f t="shared" ref="B57:F57" si="11">B58+B59+B60</f>
        <v>0</v>
      </c>
      <c r="C57" s="22">
        <f t="shared" si="11"/>
        <v>868642.85</v>
      </c>
      <c r="D57" s="22">
        <f t="shared" si="11"/>
        <v>868642.85</v>
      </c>
      <c r="E57" s="22">
        <f t="shared" si="11"/>
        <v>177740.86000000002</v>
      </c>
      <c r="F57" s="22">
        <f t="shared" si="11"/>
        <v>177740.86000000002</v>
      </c>
      <c r="G57" s="22">
        <f>G58+G59+G60</f>
        <v>690901.99</v>
      </c>
    </row>
    <row r="58" spans="1:7" ht="18.75" x14ac:dyDescent="0.3">
      <c r="A58" s="20" t="s">
        <v>62</v>
      </c>
      <c r="B58" s="21">
        <v>0</v>
      </c>
      <c r="C58" s="21">
        <v>292035.03000000003</v>
      </c>
      <c r="D58" s="21">
        <v>292035.03000000003</v>
      </c>
      <c r="E58" s="21">
        <v>161133.04</v>
      </c>
      <c r="F58" s="21">
        <v>161133.04</v>
      </c>
      <c r="G58" s="21">
        <f>D58-E58</f>
        <v>130901.99000000002</v>
      </c>
    </row>
    <row r="59" spans="1:7" ht="18.75" x14ac:dyDescent="0.3">
      <c r="A59" s="20" t="s">
        <v>63</v>
      </c>
      <c r="B59" s="21">
        <v>0</v>
      </c>
      <c r="C59" s="21">
        <v>576607.81999999995</v>
      </c>
      <c r="D59" s="21">
        <v>576607.81999999995</v>
      </c>
      <c r="E59" s="21">
        <v>16607.82</v>
      </c>
      <c r="F59" s="21">
        <v>16607.82</v>
      </c>
      <c r="G59" s="21">
        <f t="shared" ref="G59:G60" si="12">D59-E59</f>
        <v>560000</v>
      </c>
    </row>
    <row r="60" spans="1:7" ht="18.75" x14ac:dyDescent="0.3">
      <c r="A60" s="20" t="s">
        <v>64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 t="shared" si="12"/>
        <v>0</v>
      </c>
    </row>
    <row r="61" spans="1:7" ht="18" customHeight="1" x14ac:dyDescent="0.3">
      <c r="A61" s="25" t="s">
        <v>65</v>
      </c>
      <c r="B61" s="22">
        <f t="shared" ref="B61:F61" si="13">B62+B63+B64+B65+B66+B67+B68+B69</f>
        <v>6795059.9699999997</v>
      </c>
      <c r="C61" s="22">
        <f t="shared" si="13"/>
        <v>-6199500.4900000002</v>
      </c>
      <c r="D61" s="22">
        <f t="shared" si="13"/>
        <v>595559.48</v>
      </c>
      <c r="E61" s="22">
        <f t="shared" si="13"/>
        <v>0</v>
      </c>
      <c r="F61" s="22">
        <f t="shared" si="13"/>
        <v>0</v>
      </c>
      <c r="G61" s="22">
        <f>G62+G63+G64+G65+G66+G67+G68+G69</f>
        <v>595559.48</v>
      </c>
    </row>
    <row r="62" spans="1:7" ht="18.75" x14ac:dyDescent="0.3">
      <c r="A62" s="20" t="s">
        <v>66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>D62-E62</f>
        <v>0</v>
      </c>
    </row>
    <row r="63" spans="1:7" ht="18.75" x14ac:dyDescent="0.3">
      <c r="A63" s="20" t="s">
        <v>67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ref="G63:G69" si="14">D63-E63</f>
        <v>0</v>
      </c>
    </row>
    <row r="64" spans="1:7" ht="18.75" x14ac:dyDescent="0.3">
      <c r="A64" s="20" t="s">
        <v>68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f t="shared" si="14"/>
        <v>0</v>
      </c>
    </row>
    <row r="65" spans="1:7" ht="18.75" x14ac:dyDescent="0.3">
      <c r="A65" s="20" t="s">
        <v>69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f t="shared" si="14"/>
        <v>0</v>
      </c>
    </row>
    <row r="66" spans="1:7" ht="18.75" x14ac:dyDescent="0.3">
      <c r="A66" s="20" t="s">
        <v>70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f t="shared" si="14"/>
        <v>0</v>
      </c>
    </row>
    <row r="67" spans="1:7" ht="18.75" x14ac:dyDescent="0.3">
      <c r="A67" s="20" t="s">
        <v>71</v>
      </c>
      <c r="B67" s="21"/>
      <c r="C67" s="21"/>
      <c r="D67" s="21"/>
      <c r="E67" s="21"/>
      <c r="F67" s="21"/>
      <c r="G67" s="21">
        <f t="shared" si="14"/>
        <v>0</v>
      </c>
    </row>
    <row r="68" spans="1:7" ht="18.75" x14ac:dyDescent="0.3">
      <c r="A68" s="20" t="s">
        <v>72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 t="shared" si="14"/>
        <v>0</v>
      </c>
    </row>
    <row r="69" spans="1:7" ht="18.75" x14ac:dyDescent="0.3">
      <c r="A69" s="20" t="s">
        <v>73</v>
      </c>
      <c r="B69" s="21">
        <v>6795059.9699999997</v>
      </c>
      <c r="C69" s="21">
        <v>-6199500.4900000002</v>
      </c>
      <c r="D69" s="21">
        <v>595559.48</v>
      </c>
      <c r="E69" s="21">
        <v>0</v>
      </c>
      <c r="F69" s="21">
        <v>0</v>
      </c>
      <c r="G69" s="21">
        <f t="shared" si="14"/>
        <v>595559.48</v>
      </c>
    </row>
    <row r="70" spans="1:7" ht="18.75" x14ac:dyDescent="0.3">
      <c r="A70" s="16" t="s">
        <v>74</v>
      </c>
      <c r="B70" s="22">
        <f t="shared" ref="B70:F70" si="15">B71+B72+B73</f>
        <v>18000000</v>
      </c>
      <c r="C70" s="22">
        <f t="shared" si="15"/>
        <v>-2123606.4</v>
      </c>
      <c r="D70" s="22">
        <f t="shared" si="15"/>
        <v>15876393.6</v>
      </c>
      <c r="E70" s="22">
        <f t="shared" si="15"/>
        <v>743166</v>
      </c>
      <c r="F70" s="22">
        <f t="shared" si="15"/>
        <v>743166</v>
      </c>
      <c r="G70" s="22">
        <f>G71+G72+G73</f>
        <v>15133227.6</v>
      </c>
    </row>
    <row r="71" spans="1:7" ht="18.75" x14ac:dyDescent="0.3">
      <c r="A71" s="20" t="s">
        <v>75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f>D71-E71</f>
        <v>0</v>
      </c>
    </row>
    <row r="72" spans="1:7" ht="18.75" x14ac:dyDescent="0.3">
      <c r="A72" s="20" t="s">
        <v>76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f t="shared" ref="G72:G73" si="16">D72-E72</f>
        <v>0</v>
      </c>
    </row>
    <row r="73" spans="1:7" ht="18.75" x14ac:dyDescent="0.3">
      <c r="A73" s="20" t="s">
        <v>77</v>
      </c>
      <c r="B73" s="21">
        <v>18000000</v>
      </c>
      <c r="C73" s="21">
        <v>-2123606.4</v>
      </c>
      <c r="D73" s="21">
        <v>15876393.6</v>
      </c>
      <c r="E73" s="21">
        <v>743166</v>
      </c>
      <c r="F73" s="21">
        <v>743166</v>
      </c>
      <c r="G73" s="21">
        <f t="shared" si="16"/>
        <v>15133227.6</v>
      </c>
    </row>
    <row r="74" spans="1:7" ht="18.75" x14ac:dyDescent="0.3">
      <c r="A74" s="16" t="s">
        <v>78</v>
      </c>
      <c r="B74" s="22">
        <f t="shared" ref="B74:F74" si="17">B75+B76+B77+B78+B79+B80+B81</f>
        <v>0</v>
      </c>
      <c r="C74" s="22">
        <f t="shared" si="17"/>
        <v>0</v>
      </c>
      <c r="D74" s="22">
        <f t="shared" si="17"/>
        <v>0</v>
      </c>
      <c r="E74" s="22">
        <f t="shared" si="17"/>
        <v>0</v>
      </c>
      <c r="F74" s="22">
        <f t="shared" si="17"/>
        <v>0</v>
      </c>
      <c r="G74" s="22">
        <f>G75+G76+G77+G78+G79+G80+G81</f>
        <v>0</v>
      </c>
    </row>
    <row r="75" spans="1:7" ht="18.75" x14ac:dyDescent="0.3">
      <c r="A75" s="20" t="s">
        <v>79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f>D75-E75</f>
        <v>0</v>
      </c>
    </row>
    <row r="76" spans="1:7" ht="18.75" x14ac:dyDescent="0.3">
      <c r="A76" s="20" t="s">
        <v>80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f t="shared" ref="G76:G81" si="18">D76-E76</f>
        <v>0</v>
      </c>
    </row>
    <row r="77" spans="1:7" ht="18.75" x14ac:dyDescent="0.3">
      <c r="A77" s="20" t="s">
        <v>81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f t="shared" si="18"/>
        <v>0</v>
      </c>
    </row>
    <row r="78" spans="1:7" ht="18.75" x14ac:dyDescent="0.3">
      <c r="A78" s="20" t="s">
        <v>82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f t="shared" si="18"/>
        <v>0</v>
      </c>
    </row>
    <row r="79" spans="1:7" ht="18.75" x14ac:dyDescent="0.3">
      <c r="A79" s="20" t="s">
        <v>83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f t="shared" si="18"/>
        <v>0</v>
      </c>
    </row>
    <row r="80" spans="1:7" ht="18.75" x14ac:dyDescent="0.3">
      <c r="A80" s="20" t="s">
        <v>84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f t="shared" si="18"/>
        <v>0</v>
      </c>
    </row>
    <row r="81" spans="1:7" ht="18.75" x14ac:dyDescent="0.3">
      <c r="A81" s="20" t="s">
        <v>85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f t="shared" si="18"/>
        <v>0</v>
      </c>
    </row>
    <row r="82" spans="1:7" ht="18.75" x14ac:dyDescent="0.3">
      <c r="A82" s="16" t="s">
        <v>86</v>
      </c>
      <c r="B82" s="21">
        <f>B83+B91+B101+B111+B121+B131+B135+B144+B148</f>
        <v>185680000</v>
      </c>
      <c r="C82" s="21">
        <f t="shared" ref="C82:G82" si="19">C83+C91+C101+C111+C121+C131+C135+C144+C148</f>
        <v>32852999.119999997</v>
      </c>
      <c r="D82" s="21">
        <f t="shared" si="19"/>
        <v>218532999.12000003</v>
      </c>
      <c r="E82" s="21">
        <f t="shared" si="19"/>
        <v>65220696.759999998</v>
      </c>
      <c r="F82" s="21">
        <f t="shared" si="19"/>
        <v>65220696.759999998</v>
      </c>
      <c r="G82" s="21">
        <f t="shared" si="19"/>
        <v>153312302.36000001</v>
      </c>
    </row>
    <row r="83" spans="1:7" ht="18.75" x14ac:dyDescent="0.3">
      <c r="A83" s="16" t="s">
        <v>87</v>
      </c>
      <c r="B83" s="22">
        <f t="shared" ref="B83:G83" si="20">B84+B85+B86+B87+B88+B89+B90</f>
        <v>22883939.800000001</v>
      </c>
      <c r="C83" s="22">
        <f t="shared" si="20"/>
        <v>0</v>
      </c>
      <c r="D83" s="22">
        <f t="shared" si="20"/>
        <v>22883939.800000001</v>
      </c>
      <c r="E83" s="22">
        <f t="shared" si="20"/>
        <v>12009969.24</v>
      </c>
      <c r="F83" s="22">
        <f t="shared" si="20"/>
        <v>12009969.24</v>
      </c>
      <c r="G83" s="22">
        <f t="shared" si="20"/>
        <v>10873970.560000001</v>
      </c>
    </row>
    <row r="84" spans="1:7" ht="18.75" x14ac:dyDescent="0.3">
      <c r="A84" s="20" t="s">
        <v>88</v>
      </c>
      <c r="B84" s="21">
        <v>17488939.800000001</v>
      </c>
      <c r="C84" s="21">
        <v>3690000</v>
      </c>
      <c r="D84" s="21">
        <v>21178939.800000001</v>
      </c>
      <c r="E84" s="21">
        <v>12009969.24</v>
      </c>
      <c r="F84" s="21">
        <v>12009969.24</v>
      </c>
      <c r="G84" s="21">
        <f>D84-E84</f>
        <v>9168970.5600000005</v>
      </c>
    </row>
    <row r="85" spans="1:7" ht="18.75" x14ac:dyDescent="0.3">
      <c r="A85" s="20" t="s">
        <v>15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f t="shared" ref="G85:G90" si="21">D85-E85</f>
        <v>0</v>
      </c>
    </row>
    <row r="86" spans="1:7" ht="18.75" x14ac:dyDescent="0.3">
      <c r="A86" s="20" t="s">
        <v>16</v>
      </c>
      <c r="B86" s="21">
        <v>2915000</v>
      </c>
      <c r="C86" s="21">
        <v>-1210000</v>
      </c>
      <c r="D86" s="21">
        <v>1705000</v>
      </c>
      <c r="E86" s="21">
        <v>0</v>
      </c>
      <c r="F86" s="21">
        <v>0</v>
      </c>
      <c r="G86" s="21">
        <f t="shared" si="21"/>
        <v>1705000</v>
      </c>
    </row>
    <row r="87" spans="1:7" ht="18.75" x14ac:dyDescent="0.3">
      <c r="A87" s="20" t="s">
        <v>17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f t="shared" si="21"/>
        <v>0</v>
      </c>
    </row>
    <row r="88" spans="1:7" ht="18.75" x14ac:dyDescent="0.3">
      <c r="A88" s="20" t="s">
        <v>18</v>
      </c>
      <c r="B88" s="21">
        <v>2000000</v>
      </c>
      <c r="C88" s="21">
        <v>-2000000</v>
      </c>
      <c r="D88" s="21">
        <v>0</v>
      </c>
      <c r="E88" s="21">
        <v>0</v>
      </c>
      <c r="F88" s="21">
        <v>0</v>
      </c>
      <c r="G88" s="21">
        <f t="shared" si="21"/>
        <v>0</v>
      </c>
    </row>
    <row r="89" spans="1:7" ht="18.75" x14ac:dyDescent="0.3">
      <c r="A89" s="20" t="s">
        <v>89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f t="shared" si="21"/>
        <v>0</v>
      </c>
    </row>
    <row r="90" spans="1:7" ht="18.75" x14ac:dyDescent="0.3">
      <c r="A90" s="20" t="s">
        <v>20</v>
      </c>
      <c r="B90" s="21">
        <v>480000</v>
      </c>
      <c r="C90" s="21">
        <v>-480000</v>
      </c>
      <c r="D90" s="21">
        <v>0</v>
      </c>
      <c r="E90" s="21">
        <v>0</v>
      </c>
      <c r="F90" s="21">
        <v>0</v>
      </c>
      <c r="G90" s="21">
        <f t="shared" si="21"/>
        <v>0</v>
      </c>
    </row>
    <row r="91" spans="1:7" ht="18.75" x14ac:dyDescent="0.3">
      <c r="A91" s="16" t="s">
        <v>21</v>
      </c>
      <c r="B91" s="22">
        <f t="shared" ref="B91:G91" si="22">B92+B93+B94+B95+B96+B97+B98+B99+B100</f>
        <v>4028560</v>
      </c>
      <c r="C91" s="22">
        <f t="shared" si="22"/>
        <v>2904412.01</v>
      </c>
      <c r="D91" s="22">
        <f t="shared" si="22"/>
        <v>6932972.0099999998</v>
      </c>
      <c r="E91" s="22">
        <f t="shared" si="22"/>
        <v>2904412.01</v>
      </c>
      <c r="F91" s="22">
        <f t="shared" si="22"/>
        <v>2904412.01</v>
      </c>
      <c r="G91" s="22">
        <f t="shared" si="22"/>
        <v>4028560</v>
      </c>
    </row>
    <row r="92" spans="1:7" ht="37.5" x14ac:dyDescent="0.3">
      <c r="A92" s="23" t="s">
        <v>90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f>D92-E92</f>
        <v>0</v>
      </c>
    </row>
    <row r="93" spans="1:7" ht="18.75" x14ac:dyDescent="0.3">
      <c r="A93" s="20" t="s">
        <v>23</v>
      </c>
      <c r="B93" s="21">
        <v>325000</v>
      </c>
      <c r="C93" s="21">
        <v>0</v>
      </c>
      <c r="D93" s="21">
        <v>325000</v>
      </c>
      <c r="E93" s="21">
        <v>0</v>
      </c>
      <c r="F93" s="21">
        <v>0</v>
      </c>
      <c r="G93" s="21">
        <f t="shared" ref="G93:G100" si="23">D93-E93</f>
        <v>325000</v>
      </c>
    </row>
    <row r="94" spans="1:7" ht="18.75" x14ac:dyDescent="0.3">
      <c r="A94" s="20" t="s">
        <v>24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f t="shared" si="23"/>
        <v>0</v>
      </c>
    </row>
    <row r="95" spans="1:7" ht="18.75" x14ac:dyDescent="0.3">
      <c r="A95" s="20" t="s">
        <v>25</v>
      </c>
      <c r="B95" s="21">
        <v>0</v>
      </c>
      <c r="C95" s="21">
        <v>973899.01</v>
      </c>
      <c r="D95" s="21">
        <v>973899.01</v>
      </c>
      <c r="E95" s="21">
        <v>973899.01</v>
      </c>
      <c r="F95" s="21">
        <v>973899.01</v>
      </c>
      <c r="G95" s="21">
        <f t="shared" si="23"/>
        <v>0</v>
      </c>
    </row>
    <row r="96" spans="1:7" ht="18.75" x14ac:dyDescent="0.3">
      <c r="A96" s="20" t="s">
        <v>26</v>
      </c>
      <c r="B96" s="21">
        <v>0</v>
      </c>
      <c r="C96" s="21">
        <v>1930513</v>
      </c>
      <c r="D96" s="21">
        <v>1930513</v>
      </c>
      <c r="E96" s="21">
        <v>1930513</v>
      </c>
      <c r="F96" s="21">
        <v>1930513</v>
      </c>
      <c r="G96" s="21">
        <f t="shared" si="23"/>
        <v>0</v>
      </c>
    </row>
    <row r="97" spans="1:7" ht="18.75" x14ac:dyDescent="0.3">
      <c r="A97" s="20" t="s">
        <v>27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f t="shared" si="23"/>
        <v>0</v>
      </c>
    </row>
    <row r="98" spans="1:7" ht="18.75" x14ac:dyDescent="0.3">
      <c r="A98" s="20" t="s">
        <v>28</v>
      </c>
      <c r="B98" s="21">
        <v>3703560</v>
      </c>
      <c r="C98" s="21">
        <v>0</v>
      </c>
      <c r="D98" s="21">
        <v>3703560</v>
      </c>
      <c r="E98" s="21">
        <v>0</v>
      </c>
      <c r="F98" s="21">
        <v>0</v>
      </c>
      <c r="G98" s="21">
        <f t="shared" si="23"/>
        <v>3703560</v>
      </c>
    </row>
    <row r="99" spans="1:7" ht="18.75" x14ac:dyDescent="0.3">
      <c r="A99" s="20" t="s">
        <v>29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f t="shared" si="23"/>
        <v>0</v>
      </c>
    </row>
    <row r="100" spans="1:7" ht="18.75" x14ac:dyDescent="0.3">
      <c r="A100" s="20" t="s">
        <v>30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f t="shared" si="23"/>
        <v>0</v>
      </c>
    </row>
    <row r="101" spans="1:7" ht="18.75" x14ac:dyDescent="0.3">
      <c r="A101" s="16" t="s">
        <v>31</v>
      </c>
      <c r="B101" s="22">
        <f t="shared" ref="B101:G101" si="24">B102+B103+B104+B105+B106+B107+B108+B109+B110</f>
        <v>42187760.130000003</v>
      </c>
      <c r="C101" s="22">
        <f t="shared" si="24"/>
        <v>7907810.3400000017</v>
      </c>
      <c r="D101" s="22">
        <f t="shared" si="24"/>
        <v>50095570.470000006</v>
      </c>
      <c r="E101" s="22">
        <f t="shared" si="24"/>
        <v>17734822.190000001</v>
      </c>
      <c r="F101" s="22">
        <f t="shared" si="24"/>
        <v>17734822.190000001</v>
      </c>
      <c r="G101" s="22">
        <f t="shared" si="24"/>
        <v>32360748.279999997</v>
      </c>
    </row>
    <row r="102" spans="1:7" ht="18.75" x14ac:dyDescent="0.3">
      <c r="A102" s="20" t="s">
        <v>91</v>
      </c>
      <c r="B102" s="21">
        <v>28112831.16</v>
      </c>
      <c r="C102" s="21">
        <v>5302644.04</v>
      </c>
      <c r="D102" s="21">
        <v>33415475.199999999</v>
      </c>
      <c r="E102" s="21">
        <v>13483166.640000001</v>
      </c>
      <c r="F102" s="21">
        <v>13483166.640000001</v>
      </c>
      <c r="G102" s="21">
        <f>D102-E102</f>
        <v>19932308.559999999</v>
      </c>
    </row>
    <row r="103" spans="1:7" ht="18.75" x14ac:dyDescent="0.3">
      <c r="A103" s="20" t="s">
        <v>33</v>
      </c>
      <c r="B103" s="21">
        <v>0</v>
      </c>
      <c r="C103" s="21">
        <v>365400</v>
      </c>
      <c r="D103" s="21">
        <v>365400</v>
      </c>
      <c r="E103" s="21">
        <v>64960</v>
      </c>
      <c r="F103" s="21">
        <v>64960</v>
      </c>
      <c r="G103" s="21">
        <f t="shared" ref="G103:G110" si="25">D103-E103</f>
        <v>300440</v>
      </c>
    </row>
    <row r="104" spans="1:7" ht="18.75" x14ac:dyDescent="0.3">
      <c r="A104" s="20" t="s">
        <v>34</v>
      </c>
      <c r="B104" s="21">
        <v>6924857.7300000004</v>
      </c>
      <c r="C104" s="21">
        <v>1928510.1</v>
      </c>
      <c r="D104" s="21">
        <v>8853367.8300000001</v>
      </c>
      <c r="E104" s="21">
        <v>2449025.1800000002</v>
      </c>
      <c r="F104" s="21">
        <v>2449025.1800000002</v>
      </c>
      <c r="G104" s="21">
        <f t="shared" si="25"/>
        <v>6404342.6500000004</v>
      </c>
    </row>
    <row r="105" spans="1:7" ht="18.75" x14ac:dyDescent="0.3">
      <c r="A105" s="20" t="s">
        <v>35</v>
      </c>
      <c r="B105" s="21">
        <v>0</v>
      </c>
      <c r="C105" s="21">
        <v>1824.53</v>
      </c>
      <c r="D105" s="21">
        <v>1824.53</v>
      </c>
      <c r="E105" s="21">
        <v>675.21</v>
      </c>
      <c r="F105" s="21">
        <v>675.21</v>
      </c>
      <c r="G105" s="21">
        <f t="shared" si="25"/>
        <v>1149.32</v>
      </c>
    </row>
    <row r="106" spans="1:7" ht="18.75" x14ac:dyDescent="0.3">
      <c r="A106" s="23" t="s">
        <v>36</v>
      </c>
      <c r="B106" s="21">
        <v>7000000</v>
      </c>
      <c r="C106" s="21">
        <v>-140967.85</v>
      </c>
      <c r="D106" s="21">
        <v>6859032.1500000004</v>
      </c>
      <c r="E106" s="21">
        <v>1598017.5</v>
      </c>
      <c r="F106" s="21">
        <v>1598017.5</v>
      </c>
      <c r="G106" s="21">
        <f t="shared" si="25"/>
        <v>5261014.6500000004</v>
      </c>
    </row>
    <row r="107" spans="1:7" ht="18.75" x14ac:dyDescent="0.3">
      <c r="A107" s="20" t="s">
        <v>37</v>
      </c>
      <c r="B107" s="21">
        <v>0</v>
      </c>
      <c r="C107" s="21">
        <v>50000</v>
      </c>
      <c r="D107" s="21">
        <v>50000</v>
      </c>
      <c r="E107" s="21">
        <v>50000</v>
      </c>
      <c r="F107" s="21">
        <v>50000</v>
      </c>
      <c r="G107" s="21">
        <f t="shared" si="25"/>
        <v>0</v>
      </c>
    </row>
    <row r="108" spans="1:7" ht="18.75" x14ac:dyDescent="0.3">
      <c r="A108" s="20" t="s">
        <v>38</v>
      </c>
      <c r="B108" s="21">
        <v>150071.24</v>
      </c>
      <c r="C108" s="21">
        <v>0</v>
      </c>
      <c r="D108" s="21">
        <v>150071.24</v>
      </c>
      <c r="E108" s="21">
        <v>0</v>
      </c>
      <c r="F108" s="21">
        <v>0</v>
      </c>
      <c r="G108" s="21">
        <f t="shared" si="25"/>
        <v>150071.24</v>
      </c>
    </row>
    <row r="109" spans="1:7" ht="18.75" x14ac:dyDescent="0.3">
      <c r="A109" s="20" t="s">
        <v>92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f t="shared" si="25"/>
        <v>0</v>
      </c>
    </row>
    <row r="110" spans="1:7" ht="18.75" x14ac:dyDescent="0.3">
      <c r="A110" s="20" t="s">
        <v>93</v>
      </c>
      <c r="B110" s="21">
        <v>0</v>
      </c>
      <c r="C110" s="21">
        <v>400399.52</v>
      </c>
      <c r="D110" s="21">
        <v>400399.52</v>
      </c>
      <c r="E110" s="21">
        <v>88977.66</v>
      </c>
      <c r="F110" s="21">
        <v>88977.66</v>
      </c>
      <c r="G110" s="21">
        <f t="shared" si="25"/>
        <v>311421.86</v>
      </c>
    </row>
    <row r="111" spans="1:7" ht="37.5" x14ac:dyDescent="0.3">
      <c r="A111" s="24" t="s">
        <v>41</v>
      </c>
      <c r="B111" s="22">
        <f t="shared" ref="B111:G111" si="26">B112+B113+B114+B115+B116+B117+B118+B119+B120</f>
        <v>0</v>
      </c>
      <c r="C111" s="22">
        <f t="shared" si="26"/>
        <v>0</v>
      </c>
      <c r="D111" s="22">
        <f t="shared" si="26"/>
        <v>0</v>
      </c>
      <c r="E111" s="22">
        <f t="shared" si="26"/>
        <v>0</v>
      </c>
      <c r="F111" s="22">
        <f t="shared" si="26"/>
        <v>0</v>
      </c>
      <c r="G111" s="22">
        <f t="shared" si="26"/>
        <v>0</v>
      </c>
    </row>
    <row r="112" spans="1:7" ht="18.75" x14ac:dyDescent="0.3">
      <c r="A112" s="20" t="s">
        <v>42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f>D112-E112</f>
        <v>0</v>
      </c>
    </row>
    <row r="113" spans="1:7" ht="18.75" x14ac:dyDescent="0.3">
      <c r="A113" s="20" t="s">
        <v>43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f t="shared" ref="G113:G120" si="27">D113-E113</f>
        <v>0</v>
      </c>
    </row>
    <row r="114" spans="1:7" ht="18.75" x14ac:dyDescent="0.3">
      <c r="A114" s="20" t="s">
        <v>44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f t="shared" si="27"/>
        <v>0</v>
      </c>
    </row>
    <row r="115" spans="1:7" ht="18.75" x14ac:dyDescent="0.3">
      <c r="A115" s="20" t="s">
        <v>45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f t="shared" si="27"/>
        <v>0</v>
      </c>
    </row>
    <row r="116" spans="1:7" ht="18.75" x14ac:dyDescent="0.3">
      <c r="A116" s="20" t="s">
        <v>46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f t="shared" si="27"/>
        <v>0</v>
      </c>
    </row>
    <row r="117" spans="1:7" ht="18.75" x14ac:dyDescent="0.3">
      <c r="A117" s="20" t="s">
        <v>47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f t="shared" si="27"/>
        <v>0</v>
      </c>
    </row>
    <row r="118" spans="1:7" ht="18.75" x14ac:dyDescent="0.3">
      <c r="A118" s="20" t="s">
        <v>48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f t="shared" si="27"/>
        <v>0</v>
      </c>
    </row>
    <row r="119" spans="1:7" ht="18.75" x14ac:dyDescent="0.3">
      <c r="A119" s="20" t="s">
        <v>94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f t="shared" si="27"/>
        <v>0</v>
      </c>
    </row>
    <row r="120" spans="1:7" ht="18.75" x14ac:dyDescent="0.3">
      <c r="A120" s="20" t="s">
        <v>50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f t="shared" si="27"/>
        <v>0</v>
      </c>
    </row>
    <row r="121" spans="1:7" ht="37.5" x14ac:dyDescent="0.3">
      <c r="A121" s="24" t="s">
        <v>95</v>
      </c>
      <c r="B121" s="21">
        <f t="shared" ref="B121:F121" si="28">B122+B123+B124+B125+B126+B127+B128+B129+B130</f>
        <v>16492929.960000001</v>
      </c>
      <c r="C121" s="21">
        <f t="shared" si="28"/>
        <v>0</v>
      </c>
      <c r="D121" s="21">
        <f t="shared" si="28"/>
        <v>16492929.960000001</v>
      </c>
      <c r="E121" s="21">
        <f t="shared" si="28"/>
        <v>0</v>
      </c>
      <c r="F121" s="21">
        <f t="shared" si="28"/>
        <v>0</v>
      </c>
      <c r="G121" s="21">
        <f>G122+G123+G124+G125+G126+G127+G128+G129+G130</f>
        <v>16492929.960000001</v>
      </c>
    </row>
    <row r="122" spans="1:7" ht="18.75" x14ac:dyDescent="0.3">
      <c r="A122" s="20" t="s">
        <v>52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f>D122-E122</f>
        <v>0</v>
      </c>
    </row>
    <row r="123" spans="1:7" ht="18.75" x14ac:dyDescent="0.3">
      <c r="A123" s="20" t="s">
        <v>53</v>
      </c>
      <c r="B123" s="21">
        <v>2400000</v>
      </c>
      <c r="C123" s="21">
        <v>0</v>
      </c>
      <c r="D123" s="21">
        <v>2400000</v>
      </c>
      <c r="E123" s="21">
        <v>0</v>
      </c>
      <c r="F123" s="21">
        <v>0</v>
      </c>
      <c r="G123" s="21">
        <f t="shared" ref="G123:G130" si="29">D123-E123</f>
        <v>2400000</v>
      </c>
    </row>
    <row r="124" spans="1:7" ht="18.75" x14ac:dyDescent="0.3">
      <c r="A124" s="20" t="s">
        <v>54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f t="shared" si="29"/>
        <v>0</v>
      </c>
    </row>
    <row r="125" spans="1:7" ht="18.75" x14ac:dyDescent="0.3">
      <c r="A125" s="20" t="s">
        <v>55</v>
      </c>
      <c r="B125" s="21">
        <v>3940000</v>
      </c>
      <c r="C125" s="21">
        <v>0</v>
      </c>
      <c r="D125" s="21">
        <v>3940000</v>
      </c>
      <c r="E125" s="21">
        <v>0</v>
      </c>
      <c r="F125" s="21">
        <v>0</v>
      </c>
      <c r="G125" s="21">
        <f t="shared" si="29"/>
        <v>3940000</v>
      </c>
    </row>
    <row r="126" spans="1:7" ht="18.75" x14ac:dyDescent="0.3">
      <c r="A126" s="20" t="s">
        <v>56</v>
      </c>
      <c r="B126" s="21">
        <v>3650000</v>
      </c>
      <c r="C126" s="21">
        <v>0</v>
      </c>
      <c r="D126" s="21">
        <v>3650000</v>
      </c>
      <c r="E126" s="21">
        <v>0</v>
      </c>
      <c r="F126" s="21">
        <v>0</v>
      </c>
      <c r="G126" s="21">
        <f t="shared" si="29"/>
        <v>3650000</v>
      </c>
    </row>
    <row r="127" spans="1:7" ht="18.75" x14ac:dyDescent="0.3">
      <c r="A127" s="20" t="s">
        <v>57</v>
      </c>
      <c r="B127" s="21">
        <v>6502929.96</v>
      </c>
      <c r="C127" s="21">
        <v>0</v>
      </c>
      <c r="D127" s="21">
        <v>6502929.96</v>
      </c>
      <c r="E127" s="21">
        <v>0</v>
      </c>
      <c r="F127" s="21">
        <v>0</v>
      </c>
      <c r="G127" s="21">
        <f t="shared" si="29"/>
        <v>6502929.96</v>
      </c>
    </row>
    <row r="128" spans="1:7" ht="18.75" x14ac:dyDescent="0.3">
      <c r="A128" s="20" t="s">
        <v>58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f t="shared" si="29"/>
        <v>0</v>
      </c>
    </row>
    <row r="129" spans="1:7" ht="18.75" x14ac:dyDescent="0.3">
      <c r="A129" s="20" t="s">
        <v>59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f t="shared" si="29"/>
        <v>0</v>
      </c>
    </row>
    <row r="130" spans="1:7" ht="18.75" x14ac:dyDescent="0.3">
      <c r="A130" s="20" t="s">
        <v>96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f t="shared" si="29"/>
        <v>0</v>
      </c>
    </row>
    <row r="131" spans="1:7" ht="18.75" x14ac:dyDescent="0.3">
      <c r="A131" s="16" t="s">
        <v>61</v>
      </c>
      <c r="B131" s="21">
        <f>B132+B133+B134</f>
        <v>88467810.109999999</v>
      </c>
      <c r="C131" s="21">
        <f t="shared" ref="C131:G131" si="30">C132+C133+C134</f>
        <v>22666108.439999998</v>
      </c>
      <c r="D131" s="21">
        <f t="shared" si="30"/>
        <v>111133918.55000001</v>
      </c>
      <c r="E131" s="21">
        <f t="shared" si="30"/>
        <v>29239865.829999998</v>
      </c>
      <c r="F131" s="21">
        <f t="shared" si="30"/>
        <v>29239865.829999998</v>
      </c>
      <c r="G131" s="21">
        <f t="shared" si="30"/>
        <v>81894052.720000014</v>
      </c>
    </row>
    <row r="132" spans="1:7" ht="18.75" x14ac:dyDescent="0.3">
      <c r="A132" s="20" t="s">
        <v>62</v>
      </c>
      <c r="B132" s="21">
        <v>71935465.849999994</v>
      </c>
      <c r="C132" s="21">
        <v>24193265.329999998</v>
      </c>
      <c r="D132" s="21">
        <v>96128731.180000007</v>
      </c>
      <c r="E132" s="21">
        <v>29239865.829999998</v>
      </c>
      <c r="F132" s="21">
        <v>29239865.829999998</v>
      </c>
      <c r="G132" s="21">
        <f>D132-E132</f>
        <v>66888865.350000009</v>
      </c>
    </row>
    <row r="133" spans="1:7" ht="18.75" x14ac:dyDescent="0.3">
      <c r="A133" s="20" t="s">
        <v>63</v>
      </c>
      <c r="B133" s="21">
        <v>16532344.26</v>
      </c>
      <c r="C133" s="21">
        <v>-1527156.89</v>
      </c>
      <c r="D133" s="21">
        <v>15005187.369999999</v>
      </c>
      <c r="E133" s="21">
        <v>0</v>
      </c>
      <c r="F133" s="21">
        <v>0</v>
      </c>
      <c r="G133" s="21">
        <f t="shared" ref="G133:G134" si="31">D133-E133</f>
        <v>15005187.369999999</v>
      </c>
    </row>
    <row r="134" spans="1:7" ht="18.75" x14ac:dyDescent="0.3">
      <c r="A134" s="20" t="s">
        <v>64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f t="shared" si="31"/>
        <v>0</v>
      </c>
    </row>
    <row r="135" spans="1:7" ht="21.75" customHeight="1" x14ac:dyDescent="0.3">
      <c r="A135" s="24" t="s">
        <v>65</v>
      </c>
      <c r="B135" s="22">
        <f>B136+B137+B138+B139+B140+B142+B143</f>
        <v>7000000</v>
      </c>
      <c r="C135" s="22">
        <f t="shared" ref="C135:F135" si="32">C136+C137+C138+C139+C140+C142+C143</f>
        <v>-365400</v>
      </c>
      <c r="D135" s="22">
        <f t="shared" si="32"/>
        <v>6634600</v>
      </c>
      <c r="E135" s="22">
        <f t="shared" si="32"/>
        <v>0</v>
      </c>
      <c r="F135" s="22">
        <f t="shared" si="32"/>
        <v>0</v>
      </c>
      <c r="G135" s="22">
        <f>G136+G137+G138+G139+G140+G142+G143</f>
        <v>6634600</v>
      </c>
    </row>
    <row r="136" spans="1:7" ht="18.75" x14ac:dyDescent="0.3">
      <c r="A136" s="20" t="s">
        <v>97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f>D136-E136</f>
        <v>0</v>
      </c>
    </row>
    <row r="137" spans="1:7" ht="18.75" x14ac:dyDescent="0.3">
      <c r="A137" s="20" t="s">
        <v>67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f t="shared" ref="G137:G143" si="33">D137-E137</f>
        <v>0</v>
      </c>
    </row>
    <row r="138" spans="1:7" ht="18.75" x14ac:dyDescent="0.3">
      <c r="A138" s="20" t="s">
        <v>68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f t="shared" si="33"/>
        <v>0</v>
      </c>
    </row>
    <row r="139" spans="1:7" ht="18.75" x14ac:dyDescent="0.3">
      <c r="A139" s="20" t="s">
        <v>69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f t="shared" si="33"/>
        <v>0</v>
      </c>
    </row>
    <row r="140" spans="1:7" ht="18.75" x14ac:dyDescent="0.3">
      <c r="A140" s="20" t="s">
        <v>70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f t="shared" si="33"/>
        <v>0</v>
      </c>
    </row>
    <row r="141" spans="1:7" ht="18.75" x14ac:dyDescent="0.3">
      <c r="A141" s="20" t="s">
        <v>71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f t="shared" si="33"/>
        <v>0</v>
      </c>
    </row>
    <row r="142" spans="1:7" ht="18.75" x14ac:dyDescent="0.3">
      <c r="A142" s="20" t="s">
        <v>98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f t="shared" si="33"/>
        <v>0</v>
      </c>
    </row>
    <row r="143" spans="1:7" ht="18.75" x14ac:dyDescent="0.3">
      <c r="A143" s="20" t="s">
        <v>99</v>
      </c>
      <c r="B143" s="21">
        <v>7000000</v>
      </c>
      <c r="C143" s="21">
        <v>-365400</v>
      </c>
      <c r="D143" s="21">
        <v>6634600</v>
      </c>
      <c r="E143" s="21">
        <v>0</v>
      </c>
      <c r="F143" s="21">
        <v>0</v>
      </c>
      <c r="G143" s="21">
        <f t="shared" si="33"/>
        <v>6634600</v>
      </c>
    </row>
    <row r="144" spans="1:7" ht="18.75" x14ac:dyDescent="0.3">
      <c r="A144" s="16" t="s">
        <v>74</v>
      </c>
      <c r="B144" s="22">
        <f t="shared" ref="B144:F144" si="34">B145+B146+B147</f>
        <v>4619000</v>
      </c>
      <c r="C144" s="22">
        <f t="shared" si="34"/>
        <v>-259931.67</v>
      </c>
      <c r="D144" s="22">
        <f t="shared" si="34"/>
        <v>4359068.33</v>
      </c>
      <c r="E144" s="22">
        <f t="shared" si="34"/>
        <v>3331627.49</v>
      </c>
      <c r="F144" s="22">
        <f t="shared" si="34"/>
        <v>3331627.49</v>
      </c>
      <c r="G144" s="22">
        <f>G145+G146+G147</f>
        <v>1027440.8399999999</v>
      </c>
    </row>
    <row r="145" spans="1:7" ht="18.75" x14ac:dyDescent="0.3">
      <c r="A145" s="20" t="s">
        <v>75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f>D145-E145</f>
        <v>0</v>
      </c>
    </row>
    <row r="146" spans="1:7" ht="18.75" x14ac:dyDescent="0.3">
      <c r="A146" s="20" t="s">
        <v>76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f t="shared" ref="G146:G147" si="35">D146-E146</f>
        <v>0</v>
      </c>
    </row>
    <row r="147" spans="1:7" ht="18.75" x14ac:dyDescent="0.3">
      <c r="A147" s="20" t="s">
        <v>77</v>
      </c>
      <c r="B147" s="21">
        <v>4619000</v>
      </c>
      <c r="C147" s="21">
        <v>-259931.67</v>
      </c>
      <c r="D147" s="21">
        <v>4359068.33</v>
      </c>
      <c r="E147" s="21">
        <v>3331627.49</v>
      </c>
      <c r="F147" s="21">
        <v>3331627.49</v>
      </c>
      <c r="G147" s="21">
        <f t="shared" si="35"/>
        <v>1027440.8399999999</v>
      </c>
    </row>
    <row r="148" spans="1:7" ht="18.75" x14ac:dyDescent="0.3">
      <c r="A148" s="16" t="s">
        <v>78</v>
      </c>
      <c r="B148" s="22">
        <f t="shared" ref="B148:F148" si="36">B149+B150+B151+B152+B153+B154+B155</f>
        <v>0</v>
      </c>
      <c r="C148" s="22">
        <f t="shared" si="36"/>
        <v>0</v>
      </c>
      <c r="D148" s="22">
        <f t="shared" si="36"/>
        <v>0</v>
      </c>
      <c r="E148" s="22">
        <f t="shared" si="36"/>
        <v>0</v>
      </c>
      <c r="F148" s="22">
        <f t="shared" si="36"/>
        <v>0</v>
      </c>
      <c r="G148" s="22">
        <f>G149+G150+G151+G152+G153+G154+G155</f>
        <v>0</v>
      </c>
    </row>
    <row r="149" spans="1:7" ht="18.75" x14ac:dyDescent="0.3">
      <c r="A149" s="20" t="s">
        <v>79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f>D149-E149</f>
        <v>0</v>
      </c>
    </row>
    <row r="150" spans="1:7" ht="18.75" x14ac:dyDescent="0.3">
      <c r="A150" s="20" t="s">
        <v>80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f t="shared" ref="G150:G155" si="37">D150-E150</f>
        <v>0</v>
      </c>
    </row>
    <row r="151" spans="1:7" ht="18.75" x14ac:dyDescent="0.3">
      <c r="A151" s="20" t="s">
        <v>81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f t="shared" si="37"/>
        <v>0</v>
      </c>
    </row>
    <row r="152" spans="1:7" ht="18.75" x14ac:dyDescent="0.3">
      <c r="A152" s="20" t="s">
        <v>82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f t="shared" si="37"/>
        <v>0</v>
      </c>
    </row>
    <row r="153" spans="1:7" ht="18.75" x14ac:dyDescent="0.3">
      <c r="A153" s="20" t="s">
        <v>83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f t="shared" si="37"/>
        <v>0</v>
      </c>
    </row>
    <row r="154" spans="1:7" ht="18.75" x14ac:dyDescent="0.3">
      <c r="A154" s="20" t="s">
        <v>84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f t="shared" si="37"/>
        <v>0</v>
      </c>
    </row>
    <row r="155" spans="1:7" ht="18.75" x14ac:dyDescent="0.3">
      <c r="A155" s="20" t="s">
        <v>85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f t="shared" si="37"/>
        <v>0</v>
      </c>
    </row>
    <row r="156" spans="1:7" ht="9" customHeight="1" x14ac:dyDescent="0.3">
      <c r="A156" s="18"/>
      <c r="B156" s="21"/>
      <c r="C156" s="26"/>
      <c r="D156" s="26"/>
      <c r="E156" s="26"/>
      <c r="F156" s="26"/>
      <c r="G156" s="26"/>
    </row>
    <row r="157" spans="1:7" ht="18.75" x14ac:dyDescent="0.3">
      <c r="A157" s="16" t="s">
        <v>100</v>
      </c>
      <c r="B157" s="22">
        <f>+B82+B8</f>
        <v>497113046.65000004</v>
      </c>
      <c r="C157" s="22">
        <f t="shared" ref="C157:E157" si="38">+C82+C8</f>
        <v>36968793.919999994</v>
      </c>
      <c r="D157" s="22">
        <f t="shared" si="38"/>
        <v>534081840.57000005</v>
      </c>
      <c r="E157" s="22">
        <f t="shared" si="38"/>
        <v>177493342.15000001</v>
      </c>
      <c r="F157" s="22">
        <f>+F82+F8</f>
        <v>176316533.94</v>
      </c>
      <c r="G157" s="22">
        <f>+G82+G8</f>
        <v>356588498.41999996</v>
      </c>
    </row>
    <row r="158" spans="1:7" ht="18.75" x14ac:dyDescent="0.3">
      <c r="A158" s="27"/>
    </row>
    <row r="159" spans="1:7" ht="26.25" customHeight="1" x14ac:dyDescent="0.3">
      <c r="A159" s="27"/>
    </row>
  </sheetData>
  <mergeCells count="7">
    <mergeCell ref="A2:G2"/>
    <mergeCell ref="A3:G3"/>
    <mergeCell ref="A4:G4"/>
    <mergeCell ref="A5:G5"/>
    <mergeCell ref="A6:A7"/>
    <mergeCell ref="B6:F6"/>
    <mergeCell ref="G6:G7"/>
  </mergeCells>
  <pageMargins left="0.7" right="0.32" top="0.17" bottom="0.17" header="0.17" footer="0.17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2021-03-06T19:31:27Z</dcterms:created>
  <dcterms:modified xsi:type="dcterms:W3CDTF">2021-03-06T19:34:54Z</dcterms:modified>
</cp:coreProperties>
</file>